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625" activeTab="0"/>
  </bookViews>
  <sheets>
    <sheet name="РБ ЗФ" sheetId="1" r:id="rId1"/>
    <sheet name="РБ СФ" sheetId="2" r:id="rId2"/>
  </sheets>
  <definedNames>
    <definedName name="_xlnm.Print_Titles" localSheetId="0">'РБ ЗФ'!$6:$6</definedName>
    <definedName name="_xlnm.Print_Titles" localSheetId="1">'РБ СФ'!$6:$6</definedName>
    <definedName name="_xlnm.Print_Area" localSheetId="0">'РБ ЗФ'!$A$1:$G$96</definedName>
    <definedName name="_xlnm.Print_Area" localSheetId="1">'РБ СФ'!$A$1:$F$44</definedName>
  </definedNames>
  <calcPr fullCalcOnLoad="1"/>
</workbook>
</file>

<file path=xl/sharedStrings.xml><?xml version="1.0" encoding="utf-8"?>
<sst xmlns="http://schemas.openxmlformats.org/spreadsheetml/2006/main" count="159" uniqueCount="129">
  <si>
    <t xml:space="preserve">Код </t>
  </si>
  <si>
    <t>Назва</t>
  </si>
  <si>
    <t>Всього  доходів загального фонду</t>
  </si>
  <si>
    <t>Державне управління</t>
  </si>
  <si>
    <t>Освіта</t>
  </si>
  <si>
    <t>Охорона здоров`я</t>
  </si>
  <si>
    <t>Податки на доходи, податки на прибуток, податки на збільшення ринкової вартості </t>
  </si>
  <si>
    <t>Інші неподаткові надходження </t>
  </si>
  <si>
    <t>Інші надходження </t>
  </si>
  <si>
    <t>Офіційні трансферти </t>
  </si>
  <si>
    <t>Власні надходження бюджетних установ </t>
  </si>
  <si>
    <t>на кінець періоду</t>
  </si>
  <si>
    <t>Резервний фонд</t>
  </si>
  <si>
    <t>Інші субвенції</t>
  </si>
  <si>
    <t>Субвенції</t>
  </si>
  <si>
    <t>Кошти, що передаються із загального фонду до бюджету розвитку (спеціального фонду)</t>
  </si>
  <si>
    <t xml:space="preserve">             ДОХОДИ ЗАГАЛЬНОГО ФОНДУ</t>
  </si>
  <si>
    <t xml:space="preserve">ДОХОДИ СПЕЦІАЛЬНОГО ФОНДУ </t>
  </si>
  <si>
    <t>Всього  доходів спеціального фонду</t>
  </si>
  <si>
    <t>ВИДАТКИ ЗАГАЛЬНОГО ФОНДУ</t>
  </si>
  <si>
    <t>Всього видатків загального фонду (з урахуванням трансфертів)</t>
  </si>
  <si>
    <t>КРЕДИТУВАННЯ ЗАГАЛЬНОГО ФОНДУ</t>
  </si>
  <si>
    <t>Всього кредитування загального фонду</t>
  </si>
  <si>
    <t>ВИДАТКИ СПЕЦІАЛЬНОГО ФОНДУ</t>
  </si>
  <si>
    <t xml:space="preserve">  Податкові надходження</t>
  </si>
  <si>
    <t>Неподаткові надходження</t>
  </si>
  <si>
    <t>Разом по спеціальному фонду</t>
  </si>
  <si>
    <t>Всього видатків спеціального фонду (з урахуванням трансфертів)</t>
  </si>
  <si>
    <t>КРЕДИТУВАННЯ СПЕЦІАЛЬНОГО ФОНДУ</t>
  </si>
  <si>
    <t>Всього кредитування спеціального фонду</t>
  </si>
  <si>
    <t>Фінансування за рахунок  коштів єдиного казначейського рахунку</t>
  </si>
  <si>
    <t>Додаток №1</t>
  </si>
  <si>
    <t>Соціальний захист та соціальне забезпечення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</si>
  <si>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</si>
  <si>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Разом видатків загального фонду</t>
  </si>
  <si>
    <t>Разом доходів</t>
  </si>
  <si>
    <t>ФІНАНСУВАННЯ ЗАГАЛЬНОГО ФОНДУ</t>
  </si>
  <si>
    <t xml:space="preserve"> Зміни обсягів бюджетних коштів</t>
  </si>
  <si>
    <t>Всього фінансування загального фонду</t>
  </si>
  <si>
    <t>ФІНАНСУВАННЯ СПЕЦІАЛЬНОГО ФОНДУ</t>
  </si>
  <si>
    <t>на початок року</t>
  </si>
  <si>
    <t>Всього фінансування спеціального фонду</t>
  </si>
  <si>
    <t>Контроль</t>
  </si>
  <si>
    <t>Виконання плану на рік (%)</t>
  </si>
  <si>
    <t xml:space="preserve">Виконання плану звітного періоду (%)  </t>
  </si>
  <si>
    <t>Інші додаткові дотації</t>
  </si>
  <si>
    <t>Інші розрахунки</t>
  </si>
  <si>
    <t>План на рік (грн.)</t>
  </si>
  <si>
    <t>Виконано (грн.)</t>
  </si>
  <si>
    <t xml:space="preserve"> Керуючий  справами виконавчого  апарату районної ради ____________ Л.І.Опанасенко</t>
  </si>
  <si>
    <t>Продовження додатку №1</t>
  </si>
  <si>
    <t>Адміністративні збори та платежі, доходи від некомерційної господарської діяльності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</si>
  <si>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</si>
  <si>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</si>
  <si>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</si>
  <si>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</si>
  <si>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</si>
  <si>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</si>
  <si>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</si>
  <si>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0100</t>
  </si>
  <si>
    <t>1000</t>
  </si>
  <si>
    <t>2000</t>
  </si>
  <si>
    <t>3000</t>
  </si>
  <si>
    <t>4000</t>
  </si>
  <si>
    <t>5000</t>
  </si>
  <si>
    <t>8000</t>
  </si>
  <si>
    <t>Податок та збір на доходи фізичних осіб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</si>
  <si>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</si>
  <si>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Плата за надання адміністративних послуг</t>
  </si>
  <si>
    <t>8700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</si>
  <si>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</si>
  <si>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8440</t>
  </si>
  <si>
    <t xml:space="preserve"> Керуючий  справами виконавчого  апарату районної ради ______________       Л.І.Опанасенко</t>
  </si>
  <si>
    <t>Рентна плата та плата за використання інших природних ресурсів</t>
  </si>
  <si>
    <t>Рентна плата за користування надрами</t>
  </si>
  <si>
    <t>Субвенції  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</si>
  <si>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</si>
  <si>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</si>
  <si>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</si>
  <si>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</si>
  <si>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</si>
  <si>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</si>
  <si>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</si>
  <si>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</si>
  <si>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</si>
  <si>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</si>
  <si>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Дотації з державного бюджету місцевим бюджетам</t>
  </si>
  <si>
    <t>Культура i мистецтво</t>
  </si>
  <si>
    <t>Фiзична культура i спорт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</si>
  <si>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</si>
  <si>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</si>
  <si>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</si>
  <si>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</si>
  <si>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</si>
  <si>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9150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</si>
  <si>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</si>
  <si>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</si>
  <si>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</si>
  <si>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8831</t>
  </si>
  <si>
    <t>Надання кредиту</t>
  </si>
  <si>
    <t>8832</t>
  </si>
  <si>
    <t>Повернення кредиту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</si>
  <si>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</si>
  <si>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План на рік (розпис)                                                                    (грн.)</t>
  </si>
  <si>
    <t>Надходження коштів від відшкодування втрат сільськогосподарського і лісогосподарського виробництва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</si>
  <si>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</si>
  <si>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</si>
  <si>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</si>
  <si>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</si>
  <si>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</si>
  <si>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9270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</si>
  <si>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</si>
  <si>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8220</t>
  </si>
  <si>
    <t>Заходи та роботи з мобілізаційної підготовки місцевого значення</t>
  </si>
  <si>
    <t>8500</t>
  </si>
  <si>
    <t>Нерозподілені трансферти з державного бюджету</t>
  </si>
  <si>
    <t>8110</t>
  </si>
  <si>
    <t>Заходи із запобігання та ліквідації надзвичайних ситуацій та наслідків стихійного лиха</t>
  </si>
  <si>
    <t>Рентна плата за спеціальне використання лісових ресурсів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</si>
  <si>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</si>
  <si>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</si>
  <si>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6000</t>
  </si>
  <si>
    <t>Житлово-комунальне господарство</t>
  </si>
  <si>
    <t>Виконання    районного   бюджету за 2019 рік</t>
  </si>
  <si>
    <t>до рішення  районної ради  "Про звіт про виконання районного бюджету  за 2019 рік"</t>
  </si>
  <si>
    <t>Виконання    районного   бюджету  за 2019 рік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</si>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</sst>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\ _г_р_н_._-;\-* #,##0.0\ _г_р_н_._-;_-* &quot;-&quot;??\ _г_р_н_._-;_-@_-"/>
    <numFmt numFmtId="187" formatCode="_-* #,##0.000\ _г_р_н_._-;\-* #,##0.000\ _г_р_н_._-;_-* &quot;-&quot;??\ _г_р_н_._-;_-@_-"/>
    <numFmt numFmtId="188" formatCode="_-* #,##0.0000\ _г_р_н_._-;\-* #,##0.0000\ _г_р_н_._-;_-* &quot;-&quot;??\ _г_р_н_._-;_-@_-"/>
    <numFmt numFmtId="189" formatCode="_-* #,##0.00000\ _г_р_н_._-;\-* #,##0.00000\ _г_р_н_._-;_-* &quot;-&quot;??\ _г_р_н_._-;_-@_-"/>
    <numFmt numFmtId="190" formatCode="_-* #,##0\ _г_р_н_._-;\-* #,##0\ _г_р_н_._-;_-* &quot;-&quot;??\ _г_р_н_._-;_-@_-"/>
    <numFmt numFmtId="191" formatCode="0.0000"/>
    <numFmt numFmtId="192" formatCode="#,##0.0"/>
    <numFmt numFmtId="193" formatCode="#,##0.000"/>
    <numFmt numFmtId="194" formatCode="#0.00"/>
    <numFmt numFmtId="195" formatCode="0.0;[Red]0.0"/>
  </numFmts>
  <fonts count="68">
    <font>
      <sz val="10"/>
      <name val="Arial Cyr"/>
      <family val="0"/>
    </font>
    <font>
      <sz val="22"/>
      <name val="Arial Cyr"/>
      <family val="0"/>
    </font>
    <font>
      <sz val="22"/>
      <color indexed="10"/>
      <name val="Arial Cyr"/>
      <family val="0"/>
    </font>
    <font>
      <sz val="22"/>
      <color indexed="10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10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2"/>
    </font>
    <font>
      <sz val="22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12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 quotePrefix="1">
      <alignment horizontal="right" vertical="center" wrapText="1"/>
    </xf>
    <xf numFmtId="0" fontId="9" fillId="0" borderId="15" xfId="54" applyFont="1" applyBorder="1" applyAlignment="1">
      <alignment vertical="center" wrapText="1"/>
      <protection/>
    </xf>
    <xf numFmtId="0" fontId="9" fillId="0" borderId="16" xfId="0" applyFont="1" applyBorder="1" applyAlignment="1">
      <alignment horizontal="center"/>
    </xf>
    <xf numFmtId="0" fontId="18" fillId="0" borderId="16" xfId="0" applyFont="1" applyBorder="1" applyAlignment="1">
      <alignment vertical="center"/>
    </xf>
    <xf numFmtId="0" fontId="18" fillId="33" borderId="11" xfId="0" applyFont="1" applyFill="1" applyBorder="1" applyAlignment="1">
      <alignment horizontal="right" vertical="center"/>
    </xf>
    <xf numFmtId="49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0" fontId="9" fillId="0" borderId="15" xfId="0" applyFont="1" applyBorder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9" fillId="0" borderId="15" xfId="55" applyFont="1" applyFill="1" applyBorder="1" applyAlignment="1" quotePrefix="1">
      <alignment horizontal="right" vertical="center" wrapText="1"/>
      <protection/>
    </xf>
    <xf numFmtId="0" fontId="9" fillId="0" borderId="15" xfId="55" applyFont="1" applyFill="1" applyBorder="1" applyAlignment="1">
      <alignment vertical="center" wrapText="1"/>
      <protection/>
    </xf>
    <xf numFmtId="194" fontId="8" fillId="0" borderId="0" xfId="0" applyNumberFormat="1" applyFont="1" applyAlignment="1">
      <alignment horizontal="center"/>
    </xf>
    <xf numFmtId="0" fontId="18" fillId="0" borderId="15" xfId="0" applyFont="1" applyBorder="1" applyAlignment="1">
      <alignment wrapText="1"/>
    </xf>
    <xf numFmtId="2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49" fontId="7" fillId="0" borderId="11" xfId="0" applyNumberFormat="1" applyFont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right" vertical="center"/>
    </xf>
    <xf numFmtId="49" fontId="18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0" fontId="18" fillId="33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0" fontId="9" fillId="0" borderId="15" xfId="54" applyFont="1" applyBorder="1">
      <alignment/>
      <protection/>
    </xf>
    <xf numFmtId="0" fontId="9" fillId="0" borderId="15" xfId="54" applyFont="1" applyBorder="1" applyAlignment="1">
      <alignment wrapText="1"/>
      <protection/>
    </xf>
    <xf numFmtId="0" fontId="9" fillId="0" borderId="17" xfId="0" applyFont="1" applyBorder="1" applyAlignment="1">
      <alignment horizontal="right" vertical="center"/>
    </xf>
    <xf numFmtId="49" fontId="9" fillId="0" borderId="11" xfId="0" applyNumberFormat="1" applyFont="1" applyBorder="1" applyAlignment="1">
      <alignment vertical="center" wrapText="1"/>
    </xf>
    <xf numFmtId="0" fontId="27" fillId="0" borderId="17" xfId="0" applyFont="1" applyBorder="1" applyAlignment="1">
      <alignment horizontal="right" vertical="center"/>
    </xf>
    <xf numFmtId="49" fontId="27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wrapText="1"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wrapText="1"/>
    </xf>
    <xf numFmtId="0" fontId="18" fillId="33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right" vertical="center"/>
    </xf>
    <xf numFmtId="49" fontId="27" fillId="0" borderId="11" xfId="0" applyNumberFormat="1" applyFont="1" applyBorder="1" applyAlignment="1">
      <alignment horizontal="left" vertical="center" wrapText="1"/>
    </xf>
    <xf numFmtId="0" fontId="27" fillId="0" borderId="18" xfId="0" applyFont="1" applyBorder="1" applyAlignment="1">
      <alignment horizontal="right" vertical="center"/>
    </xf>
    <xf numFmtId="49" fontId="29" fillId="0" borderId="17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 quotePrefix="1">
      <alignment horizontal="right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vertical="center" wrapText="1"/>
    </xf>
    <xf numFmtId="0" fontId="28" fillId="0" borderId="19" xfId="55" applyFont="1" applyBorder="1" applyAlignment="1">
      <alignment wrapText="1"/>
      <protection/>
    </xf>
    <xf numFmtId="0" fontId="9" fillId="34" borderId="11" xfId="0" applyFont="1" applyFill="1" applyBorder="1" applyAlignment="1">
      <alignment horizontal="center"/>
    </xf>
    <xf numFmtId="0" fontId="18" fillId="0" borderId="15" xfId="54" applyFont="1" applyBorder="1" applyAlignment="1" quotePrefix="1">
      <alignment horizontal="right" vertical="center" wrapText="1"/>
      <protection/>
    </xf>
    <xf numFmtId="0" fontId="18" fillId="0" borderId="15" xfId="54" applyFont="1" applyBorder="1" applyAlignment="1">
      <alignment vertical="center" wrapText="1"/>
      <protection/>
    </xf>
    <xf numFmtId="0" fontId="9" fillId="0" borderId="15" xfId="54" applyFont="1" applyBorder="1" applyAlignment="1" quotePrefix="1">
      <alignment horizontal="right" vertical="center" wrapText="1"/>
      <protection/>
    </xf>
    <xf numFmtId="0" fontId="18" fillId="33" borderId="11" xfId="0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wrapText="1"/>
    </xf>
    <xf numFmtId="0" fontId="18" fillId="0" borderId="18" xfId="0" applyFont="1" applyFill="1" applyBorder="1" applyAlignment="1">
      <alignment horizontal="center"/>
    </xf>
    <xf numFmtId="0" fontId="18" fillId="0" borderId="15" xfId="54" applyFont="1" applyFill="1" applyBorder="1" applyAlignment="1" quotePrefix="1">
      <alignment horizontal="right" vertical="center" wrapText="1"/>
      <protection/>
    </xf>
    <xf numFmtId="0" fontId="18" fillId="0" borderId="15" xfId="54" applyFont="1" applyFill="1" applyBorder="1" applyAlignment="1">
      <alignment vertical="center" wrapText="1"/>
      <protection/>
    </xf>
    <xf numFmtId="49" fontId="18" fillId="33" borderId="17" xfId="0" applyNumberFormat="1" applyFont="1" applyFill="1" applyBorder="1" applyAlignment="1">
      <alignment wrapText="1"/>
    </xf>
    <xf numFmtId="0" fontId="1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wrapText="1"/>
    </xf>
    <xf numFmtId="0" fontId="1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2" fontId="26" fillId="0" borderId="15" xfId="0" applyNumberFormat="1" applyFont="1" applyFill="1" applyBorder="1" applyAlignment="1">
      <alignment horizontal="right"/>
    </xf>
    <xf numFmtId="2" fontId="30" fillId="0" borderId="15" xfId="0" applyNumberFormat="1" applyFont="1" applyBorder="1" applyAlignment="1">
      <alignment/>
    </xf>
    <xf numFmtId="2" fontId="30" fillId="0" borderId="15" xfId="0" applyNumberFormat="1" applyFont="1" applyFill="1" applyBorder="1" applyAlignment="1">
      <alignment/>
    </xf>
    <xf numFmtId="2" fontId="30" fillId="0" borderId="15" xfId="0" applyNumberFormat="1" applyFont="1" applyFill="1" applyBorder="1" applyAlignment="1">
      <alignment horizontal="right" vertical="center"/>
    </xf>
    <xf numFmtId="2" fontId="33" fillId="0" borderId="21" xfId="0" applyNumberFormat="1" applyFont="1" applyFill="1" applyBorder="1" applyAlignment="1">
      <alignment vertical="center"/>
    </xf>
    <xf numFmtId="2" fontId="26" fillId="0" borderId="15" xfId="0" applyNumberFormat="1" applyFont="1" applyBorder="1" applyAlignment="1">
      <alignment wrapText="1"/>
    </xf>
    <xf numFmtId="2" fontId="30" fillId="0" borderId="15" xfId="55" applyNumberFormat="1" applyFont="1" applyBorder="1" applyAlignment="1">
      <alignment horizontal="right" vertical="center"/>
      <protection/>
    </xf>
    <xf numFmtId="0" fontId="31" fillId="0" borderId="21" xfId="0" applyFont="1" applyFill="1" applyBorder="1" applyAlignment="1">
      <alignment horizontal="right" vertical="center"/>
    </xf>
    <xf numFmtId="0" fontId="32" fillId="0" borderId="15" xfId="0" applyFont="1" applyFill="1" applyBorder="1" applyAlignment="1">
      <alignment horizontal="right" vertical="center"/>
    </xf>
    <xf numFmtId="2" fontId="32" fillId="0" borderId="15" xfId="0" applyNumberFormat="1" applyFont="1" applyBorder="1" applyAlignment="1">
      <alignment horizontal="right" vertical="center"/>
    </xf>
    <xf numFmtId="194" fontId="28" fillId="0" borderId="15" xfId="0" applyNumberFormat="1" applyFont="1" applyBorder="1" applyAlignment="1">
      <alignment/>
    </xf>
    <xf numFmtId="2" fontId="7" fillId="33" borderId="15" xfId="0" applyNumberFormat="1" applyFont="1" applyFill="1" applyBorder="1" applyAlignment="1">
      <alignment horizontal="right"/>
    </xf>
    <xf numFmtId="2" fontId="28" fillId="0" borderId="15" xfId="0" applyNumberFormat="1" applyFont="1" applyFill="1" applyBorder="1" applyAlignment="1">
      <alignment horizontal="right"/>
    </xf>
    <xf numFmtId="2" fontId="7" fillId="0" borderId="21" xfId="0" applyNumberFormat="1" applyFont="1" applyFill="1" applyBorder="1" applyAlignment="1">
      <alignment horizontal="right"/>
    </xf>
    <xf numFmtId="194" fontId="28" fillId="0" borderId="15" xfId="0" applyNumberFormat="1" applyFont="1" applyBorder="1" applyAlignment="1">
      <alignment vertical="center" wrapText="1"/>
    </xf>
    <xf numFmtId="194" fontId="7" fillId="0" borderId="15" xfId="0" applyNumberFormat="1" applyFont="1" applyFill="1" applyBorder="1" applyAlignment="1">
      <alignment vertical="center" wrapText="1"/>
    </xf>
    <xf numFmtId="2" fontId="7" fillId="33" borderId="19" xfId="0" applyNumberFormat="1" applyFont="1" applyFill="1" applyBorder="1" applyAlignment="1">
      <alignment horizontal="right"/>
    </xf>
    <xf numFmtId="2" fontId="7" fillId="33" borderId="15" xfId="0" applyNumberFormat="1" applyFont="1" applyFill="1" applyBorder="1" applyAlignment="1">
      <alignment/>
    </xf>
    <xf numFmtId="2" fontId="28" fillId="33" borderId="15" xfId="54" applyNumberFormat="1" applyFont="1" applyFill="1" applyBorder="1" applyAlignment="1">
      <alignment vertical="center" wrapText="1"/>
      <protection/>
    </xf>
    <xf numFmtId="2" fontId="28" fillId="33" borderId="15" xfId="0" applyNumberFormat="1" applyFont="1" applyFill="1" applyBorder="1" applyAlignment="1">
      <alignment wrapText="1"/>
    </xf>
    <xf numFmtId="2" fontId="7" fillId="33" borderId="15" xfId="54" applyNumberFormat="1" applyFont="1" applyFill="1" applyBorder="1" applyAlignment="1">
      <alignment wrapText="1"/>
      <protection/>
    </xf>
    <xf numFmtId="194" fontId="28" fillId="0" borderId="15" xfId="54" applyNumberFormat="1" applyFont="1" applyBorder="1">
      <alignment/>
      <protection/>
    </xf>
    <xf numFmtId="0" fontId="28" fillId="0" borderId="22" xfId="0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horizontal="right"/>
    </xf>
    <xf numFmtId="194" fontId="28" fillId="0" borderId="15" xfId="54" applyNumberFormat="1" applyFont="1" applyBorder="1" applyAlignment="1">
      <alignment vertical="center" wrapText="1"/>
      <protection/>
    </xf>
    <xf numFmtId="194" fontId="28" fillId="0" borderId="15" xfId="0" applyNumberFormat="1" applyFont="1" applyFill="1" applyBorder="1" applyAlignment="1">
      <alignment vertical="center" wrapText="1"/>
    </xf>
    <xf numFmtId="0" fontId="9" fillId="0" borderId="15" xfId="54" applyFont="1" applyFill="1" applyBorder="1" applyAlignment="1">
      <alignment vertical="center" wrapText="1"/>
      <protection/>
    </xf>
    <xf numFmtId="0" fontId="9" fillId="0" borderId="15" xfId="54" applyFont="1" applyFill="1" applyBorder="1" applyAlignment="1" quotePrefix="1">
      <alignment horizontal="right" vertical="center" wrapText="1"/>
      <protection/>
    </xf>
    <xf numFmtId="194" fontId="7" fillId="0" borderId="15" xfId="54" applyNumberFormat="1" applyFont="1" applyFill="1" applyBorder="1" applyAlignment="1">
      <alignment vertical="center" wrapText="1"/>
      <protection/>
    </xf>
    <xf numFmtId="194" fontId="28" fillId="0" borderId="15" xfId="54" applyNumberFormat="1" applyFont="1" applyFill="1" applyBorder="1" applyAlignment="1">
      <alignment vertical="center" wrapText="1"/>
      <protection/>
    </xf>
    <xf numFmtId="2" fontId="28" fillId="0" borderId="15" xfId="54" applyNumberFormat="1" applyFont="1" applyFill="1" applyBorder="1" applyAlignment="1">
      <alignment vertical="center" wrapText="1"/>
      <protection/>
    </xf>
    <xf numFmtId="2" fontId="7" fillId="0" borderId="15" xfId="0" applyNumberFormat="1" applyFont="1" applyFill="1" applyBorder="1" applyAlignment="1">
      <alignment/>
    </xf>
    <xf numFmtId="2" fontId="28" fillId="0" borderId="15" xfId="54" applyNumberFormat="1" applyFont="1" applyBorder="1">
      <alignment/>
      <protection/>
    </xf>
    <xf numFmtId="2" fontId="28" fillId="0" borderId="15" xfId="54" applyNumberFormat="1" applyFont="1" applyFill="1" applyBorder="1">
      <alignment/>
      <protection/>
    </xf>
    <xf numFmtId="2" fontId="28" fillId="0" borderId="15" xfId="0" applyNumberFormat="1" applyFont="1" applyFill="1" applyBorder="1" applyAlignment="1">
      <alignment horizontal="right" vertical="center"/>
    </xf>
    <xf numFmtId="2" fontId="28" fillId="0" borderId="23" xfId="0" applyNumberFormat="1" applyFont="1" applyFill="1" applyBorder="1" applyAlignment="1">
      <alignment horizontal="right" vertical="center"/>
    </xf>
    <xf numFmtId="2" fontId="7" fillId="0" borderId="23" xfId="0" applyNumberFormat="1" applyFont="1" applyFill="1" applyBorder="1" applyAlignment="1">
      <alignment horizontal="right" vertical="center"/>
    </xf>
    <xf numFmtId="2" fontId="7" fillId="33" borderId="12" xfId="0" applyNumberFormat="1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/>
    </xf>
    <xf numFmtId="194" fontId="7" fillId="0" borderId="15" xfId="55" applyNumberFormat="1" applyFont="1" applyBorder="1" applyAlignment="1">
      <alignment wrapText="1"/>
      <protection/>
    </xf>
    <xf numFmtId="194" fontId="28" fillId="0" borderId="15" xfId="0" applyNumberFormat="1" applyFont="1" applyBorder="1" applyAlignment="1">
      <alignment wrapText="1"/>
    </xf>
    <xf numFmtId="1" fontId="7" fillId="0" borderId="15" xfId="55" applyNumberFormat="1" applyFont="1" applyBorder="1" applyAlignment="1">
      <alignment vertical="center" wrapText="1"/>
      <protection/>
    </xf>
    <xf numFmtId="0" fontId="7" fillId="0" borderId="15" xfId="0" applyFont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2" fontId="28" fillId="0" borderId="15" xfId="55" applyNumberFormat="1" applyFont="1" applyBorder="1">
      <alignment/>
      <protection/>
    </xf>
    <xf numFmtId="2" fontId="7" fillId="34" borderId="15" xfId="0" applyNumberFormat="1" applyFont="1" applyFill="1" applyBorder="1" applyAlignment="1">
      <alignment vertical="center"/>
    </xf>
    <xf numFmtId="1" fontId="28" fillId="0" borderId="19" xfId="0" applyNumberFormat="1" applyFont="1" applyBorder="1" applyAlignment="1">
      <alignment vertical="center"/>
    </xf>
    <xf numFmtId="2" fontId="7" fillId="0" borderId="24" xfId="0" applyNumberFormat="1" applyFont="1" applyBorder="1" applyAlignment="1">
      <alignment vertical="center"/>
    </xf>
    <xf numFmtId="2" fontId="7" fillId="33" borderId="15" xfId="0" applyNumberFormat="1" applyFont="1" applyFill="1" applyBorder="1" applyAlignment="1">
      <alignment horizontal="right" vertical="center"/>
    </xf>
    <xf numFmtId="2" fontId="7" fillId="0" borderId="23" xfId="0" applyNumberFormat="1" applyFont="1" applyFill="1" applyBorder="1" applyAlignment="1">
      <alignment vertical="center"/>
    </xf>
    <xf numFmtId="0" fontId="18" fillId="0" borderId="25" xfId="0" applyFont="1" applyBorder="1" applyAlignment="1">
      <alignment horizontal="center" vertical="center" wrapText="1"/>
    </xf>
    <xf numFmtId="180" fontId="33" fillId="0" borderId="26" xfId="0" applyNumberFormat="1" applyFont="1" applyFill="1" applyBorder="1" applyAlignment="1">
      <alignment horizontal="right" vertical="center"/>
    </xf>
    <xf numFmtId="2" fontId="30" fillId="0" borderId="26" xfId="0" applyNumberFormat="1" applyFont="1" applyFill="1" applyBorder="1" applyAlignment="1">
      <alignment horizontal="right" vertical="center"/>
    </xf>
    <xf numFmtId="2" fontId="7" fillId="0" borderId="26" xfId="0" applyNumberFormat="1" applyFont="1" applyFill="1" applyBorder="1" applyAlignment="1">
      <alignment horizontal="right" vertical="center"/>
    </xf>
    <xf numFmtId="2" fontId="7" fillId="0" borderId="27" xfId="0" applyNumberFormat="1" applyFont="1" applyFill="1" applyBorder="1" applyAlignment="1">
      <alignment horizontal="right" vertical="center"/>
    </xf>
    <xf numFmtId="2" fontId="7" fillId="33" borderId="25" xfId="0" applyNumberFormat="1" applyFont="1" applyFill="1" applyBorder="1" applyAlignment="1">
      <alignment horizontal="right" vertical="center"/>
    </xf>
    <xf numFmtId="180" fontId="32" fillId="0" borderId="28" xfId="0" applyNumberFormat="1" applyFont="1" applyFill="1" applyBorder="1" applyAlignment="1">
      <alignment horizontal="right" vertical="center"/>
    </xf>
    <xf numFmtId="180" fontId="28" fillId="0" borderId="26" xfId="0" applyNumberFormat="1" applyFont="1" applyFill="1" applyBorder="1" applyAlignment="1">
      <alignment/>
    </xf>
    <xf numFmtId="180" fontId="28" fillId="0" borderId="26" xfId="0" applyNumberFormat="1" applyFont="1" applyFill="1" applyBorder="1" applyAlignment="1">
      <alignment vertical="center"/>
    </xf>
    <xf numFmtId="180" fontId="7" fillId="33" borderId="26" xfId="0" applyNumberFormat="1" applyFont="1" applyFill="1" applyBorder="1" applyAlignment="1">
      <alignment/>
    </xf>
    <xf numFmtId="180" fontId="7" fillId="0" borderId="26" xfId="0" applyNumberFormat="1" applyFont="1" applyFill="1" applyBorder="1" applyAlignment="1">
      <alignment/>
    </xf>
    <xf numFmtId="180" fontId="32" fillId="0" borderId="26" xfId="0" applyNumberFormat="1" applyFont="1" applyFill="1" applyBorder="1" applyAlignment="1">
      <alignment horizontal="right" vertical="center"/>
    </xf>
    <xf numFmtId="180" fontId="7" fillId="0" borderId="26" xfId="0" applyNumberFormat="1" applyFont="1" applyFill="1" applyBorder="1" applyAlignment="1">
      <alignment horizontal="right" vertical="center"/>
    </xf>
    <xf numFmtId="180" fontId="30" fillId="33" borderId="26" xfId="0" applyNumberFormat="1" applyFont="1" applyFill="1" applyBorder="1" applyAlignment="1">
      <alignment horizontal="right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right"/>
    </xf>
    <xf numFmtId="0" fontId="18" fillId="0" borderId="30" xfId="53" applyFont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>
      <alignment/>
    </xf>
    <xf numFmtId="180" fontId="30" fillId="33" borderId="32" xfId="0" applyNumberFormat="1" applyFont="1" applyFill="1" applyBorder="1" applyAlignment="1">
      <alignment/>
    </xf>
    <xf numFmtId="180" fontId="30" fillId="0" borderId="32" xfId="0" applyNumberFormat="1" applyFont="1" applyFill="1" applyBorder="1" applyAlignment="1">
      <alignment/>
    </xf>
    <xf numFmtId="180" fontId="30" fillId="0" borderId="32" xfId="0" applyNumberFormat="1" applyFont="1" applyFill="1" applyBorder="1" applyAlignment="1">
      <alignment horizontal="right" vertical="center"/>
    </xf>
    <xf numFmtId="180" fontId="30" fillId="0" borderId="32" xfId="0" applyNumberFormat="1" applyFont="1" applyFill="1" applyBorder="1" applyAlignment="1">
      <alignment vertical="center"/>
    </xf>
    <xf numFmtId="0" fontId="30" fillId="0" borderId="32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2" fontId="28" fillId="0" borderId="34" xfId="0" applyNumberFormat="1" applyFont="1" applyFill="1" applyBorder="1" applyAlignment="1">
      <alignment horizontal="right"/>
    </xf>
    <xf numFmtId="180" fontId="30" fillId="0" borderId="26" xfId="0" applyNumberFormat="1" applyFont="1" applyFill="1" applyBorder="1" applyAlignment="1">
      <alignment horizontal="right"/>
    </xf>
    <xf numFmtId="180" fontId="7" fillId="0" borderId="26" xfId="0" applyNumberFormat="1" applyFont="1" applyFill="1" applyBorder="1" applyAlignment="1">
      <alignment vertical="center"/>
    </xf>
    <xf numFmtId="2" fontId="30" fillId="0" borderId="26" xfId="0" applyNumberFormat="1" applyFont="1" applyFill="1" applyBorder="1" applyAlignment="1">
      <alignment/>
    </xf>
    <xf numFmtId="2" fontId="7" fillId="0" borderId="26" xfId="0" applyNumberFormat="1" applyFont="1" applyFill="1" applyBorder="1" applyAlignment="1">
      <alignment/>
    </xf>
    <xf numFmtId="2" fontId="7" fillId="33" borderId="26" xfId="0" applyNumberFormat="1" applyFont="1" applyFill="1" applyBorder="1" applyAlignment="1">
      <alignment/>
    </xf>
    <xf numFmtId="0" fontId="30" fillId="0" borderId="26" xfId="0" applyFont="1" applyFill="1" applyBorder="1" applyAlignment="1">
      <alignment horizontal="center" vertical="center"/>
    </xf>
    <xf numFmtId="2" fontId="26" fillId="0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Fill="1" applyBorder="1" applyAlignment="1">
      <alignment vertical="center"/>
    </xf>
    <xf numFmtId="1" fontId="26" fillId="0" borderId="26" xfId="0" applyNumberFormat="1" applyFont="1" applyFill="1" applyBorder="1" applyAlignment="1">
      <alignment horizontal="right" vertical="center"/>
    </xf>
    <xf numFmtId="2" fontId="26" fillId="0" borderId="27" xfId="0" applyNumberFormat="1" applyFont="1" applyFill="1" applyBorder="1" applyAlignment="1">
      <alignment horizontal="right" vertical="center"/>
    </xf>
    <xf numFmtId="2" fontId="26" fillId="0" borderId="2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РБ ЗФ" xfId="54"/>
    <cellStyle name="Обычный_РБ СФ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view="pageBreakPreview" zoomScale="75" zoomScaleNormal="75" zoomScaleSheetLayoutView="75" zoomScalePageLayoutView="0" workbookViewId="0" topLeftCell="A1">
      <selection activeCell="A4" sqref="A4:F4"/>
    </sheetView>
  </sheetViews>
  <sheetFormatPr defaultColWidth="9.00390625" defaultRowHeight="12.75"/>
  <cols>
    <col min="1" max="1" width="16.125" style="1" customWidth="1"/>
    <col min="2" max="2" width="88.375" style="34" customWidth="1"/>
    <col min="3" max="3" width="22.375" style="3" customWidth="1"/>
    <col min="4" max="4" width="21.625" style="3" customWidth="1"/>
    <col min="5" max="5" width="19.375" style="60" customWidth="1"/>
    <col min="6" max="6" width="19.00390625" style="61" hidden="1" customWidth="1"/>
    <col min="7" max="16384" width="9.125" style="45" customWidth="1"/>
  </cols>
  <sheetData>
    <row r="1" spans="1:6" s="6" customFormat="1" ht="21.75" customHeight="1">
      <c r="A1" s="5"/>
      <c r="B1" s="34"/>
      <c r="C1" s="5"/>
      <c r="D1" s="240" t="s">
        <v>31</v>
      </c>
      <c r="E1" s="240"/>
      <c r="F1" s="5"/>
    </row>
    <row r="2" spans="1:6" s="6" customFormat="1" ht="53.25" customHeight="1">
      <c r="A2" s="8"/>
      <c r="B2" s="35"/>
      <c r="C2" s="242" t="s">
        <v>124</v>
      </c>
      <c r="D2" s="242"/>
      <c r="E2" s="242"/>
      <c r="F2" s="242"/>
    </row>
    <row r="3" spans="1:6" s="6" customFormat="1" ht="10.5" customHeight="1">
      <c r="A3" s="8"/>
      <c r="B3" s="35"/>
      <c r="C3" s="8"/>
      <c r="D3" s="22"/>
      <c r="E3" s="22"/>
      <c r="F3" s="5"/>
    </row>
    <row r="4" spans="1:6" s="43" customFormat="1" ht="27" customHeight="1">
      <c r="A4" s="241" t="s">
        <v>123</v>
      </c>
      <c r="B4" s="241"/>
      <c r="C4" s="241"/>
      <c r="D4" s="241"/>
      <c r="E4" s="241"/>
      <c r="F4" s="241"/>
    </row>
    <row r="5" spans="1:6" s="43" customFormat="1" ht="18.75" customHeight="1" thickBot="1">
      <c r="A5" s="10"/>
      <c r="B5" s="82"/>
      <c r="C5" s="81"/>
      <c r="D5" s="81"/>
      <c r="E5" s="80"/>
      <c r="F5" s="50"/>
    </row>
    <row r="6" spans="1:6" s="24" customFormat="1" ht="93" customHeight="1" thickBot="1">
      <c r="A6" s="23" t="s">
        <v>0</v>
      </c>
      <c r="B6" s="64" t="s">
        <v>1</v>
      </c>
      <c r="C6" s="41" t="s">
        <v>47</v>
      </c>
      <c r="D6" s="41" t="s">
        <v>48</v>
      </c>
      <c r="E6" s="227" t="s">
        <v>43</v>
      </c>
      <c r="F6" s="217" t="s">
        <v>44</v>
      </c>
    </row>
    <row r="7" spans="1:6" s="12" customFormat="1" ht="34.5" customHeight="1">
      <c r="A7" s="68"/>
      <c r="B7" s="69" t="s">
        <v>16</v>
      </c>
      <c r="C7" s="170"/>
      <c r="D7" s="171"/>
      <c r="E7" s="228"/>
      <c r="F7" s="218"/>
    </row>
    <row r="8" spans="1:6" s="12" customFormat="1" ht="34.5" customHeight="1">
      <c r="A8" s="70">
        <v>10000000</v>
      </c>
      <c r="B8" s="90" t="s">
        <v>24</v>
      </c>
      <c r="C8" s="159">
        <f>C9+C11</f>
        <v>75504700</v>
      </c>
      <c r="D8" s="159">
        <f>D9+D11</f>
        <v>75047922.52</v>
      </c>
      <c r="E8" s="208">
        <f>D8/C8*100</f>
        <v>99.39503437534351</v>
      </c>
      <c r="F8" s="219" t="e">
        <f>D8/#REF!*100</f>
        <v>#REF!</v>
      </c>
    </row>
    <row r="9" spans="1:6" s="12" customFormat="1" ht="48.75" customHeight="1">
      <c r="A9" s="91">
        <v>11000000</v>
      </c>
      <c r="B9" s="92" t="s">
        <v>6</v>
      </c>
      <c r="C9" s="169">
        <v>69600000</v>
      </c>
      <c r="D9" s="169">
        <f>D10</f>
        <v>68978737.33</v>
      </c>
      <c r="E9" s="206">
        <f>D9/C9*100</f>
        <v>99.10738122126436</v>
      </c>
      <c r="F9" s="220" t="e">
        <f>D9/#REF!*100</f>
        <v>#REF!</v>
      </c>
    </row>
    <row r="10" spans="1:6" s="12" customFormat="1" ht="31.5" customHeight="1">
      <c r="A10" s="93">
        <v>11010000</v>
      </c>
      <c r="B10" s="67" t="s">
        <v>66</v>
      </c>
      <c r="C10" s="158">
        <v>69600000</v>
      </c>
      <c r="D10" s="158">
        <v>68978737.33</v>
      </c>
      <c r="E10" s="206">
        <f>D10/C10*100</f>
        <v>99.10738122126436</v>
      </c>
      <c r="F10" s="220" t="e">
        <f>D10/#REF!*100</f>
        <v>#REF!</v>
      </c>
    </row>
    <row r="11" spans="1:6" s="12" customFormat="1" ht="27.75" customHeight="1">
      <c r="A11" s="74">
        <v>13000000</v>
      </c>
      <c r="B11" s="74" t="s">
        <v>73</v>
      </c>
      <c r="C11" s="158">
        <f>C12+C13</f>
        <v>5904700</v>
      </c>
      <c r="D11" s="158">
        <f>D12+D13</f>
        <v>6069185.1899999995</v>
      </c>
      <c r="E11" s="206">
        <f>D11/C11*100</f>
        <v>102.78566548681557</v>
      </c>
      <c r="F11" s="220" t="e">
        <f>D11/#REF!*100</f>
        <v>#REF!</v>
      </c>
    </row>
    <row r="12" spans="1:6" s="12" customFormat="1" ht="27.75" customHeight="1">
      <c r="A12" s="74">
        <v>13010000</v>
      </c>
      <c r="B12" s="74" t="s">
        <v>118</v>
      </c>
      <c r="C12" s="158"/>
      <c r="D12" s="158">
        <v>202400.31</v>
      </c>
      <c r="E12" s="206"/>
      <c r="F12" s="220"/>
    </row>
    <row r="13" spans="1:6" s="12" customFormat="1" ht="40.5" customHeight="1">
      <c r="A13" s="74">
        <v>13030000</v>
      </c>
      <c r="B13" s="74" t="s">
        <v>74</v>
      </c>
      <c r="C13" s="158">
        <v>5904700</v>
      </c>
      <c r="D13" s="158">
        <v>5866784.88</v>
      </c>
      <c r="E13" s="206">
        <f>D13/C13*100</f>
        <v>99.35788236489576</v>
      </c>
      <c r="F13" s="220" t="e">
        <f>D13/#REF!*100</f>
        <v>#REF!</v>
      </c>
    </row>
    <row r="14" spans="1:6" s="12" customFormat="1" ht="34.5" customHeight="1">
      <c r="A14" s="70">
        <v>20000000</v>
      </c>
      <c r="B14" s="94" t="s">
        <v>25</v>
      </c>
      <c r="C14" s="159">
        <f>C15+C18</f>
        <v>138000</v>
      </c>
      <c r="D14" s="159">
        <f>D15+D18</f>
        <v>205082.88999999998</v>
      </c>
      <c r="E14" s="208">
        <f>D14/C14*100</f>
        <v>148.61078985507245</v>
      </c>
      <c r="F14" s="219" t="e">
        <f>D14/#REF!*100</f>
        <v>#REF!</v>
      </c>
    </row>
    <row r="15" spans="1:6" s="25" customFormat="1" ht="42.75" customHeight="1">
      <c r="A15" s="95">
        <v>22000000</v>
      </c>
      <c r="B15" s="96" t="s">
        <v>51</v>
      </c>
      <c r="C15" s="160">
        <f>C16+C17</f>
        <v>138000</v>
      </c>
      <c r="D15" s="160">
        <f>D16+D17</f>
        <v>185366.77</v>
      </c>
      <c r="E15" s="206">
        <f>D15/C15*100</f>
        <v>134.32374637681158</v>
      </c>
      <c r="F15" s="220" t="e">
        <f>D15/#REF!*100</f>
        <v>#REF!</v>
      </c>
    </row>
    <row r="16" spans="1:6" s="25" customFormat="1" ht="30" customHeight="1">
      <c r="A16" s="74">
        <v>22010000</v>
      </c>
      <c r="B16" s="74" t="s">
        <v>68</v>
      </c>
      <c r="C16" s="158">
        <v>128000</v>
      </c>
      <c r="D16" s="158">
        <v>174190</v>
      </c>
      <c r="E16" s="206">
        <f>D16/C16*100</f>
        <v>136.0859375</v>
      </c>
      <c r="F16" s="220" t="e">
        <f>D16/#REF!*100</f>
        <v>#REF!</v>
      </c>
    </row>
    <row r="17" spans="1:6" s="25" customFormat="1" ht="73.5" customHeight="1">
      <c r="A17" s="67">
        <v>22130000</v>
      </c>
      <c r="B17" s="67" t="s">
        <v>52</v>
      </c>
      <c r="C17" s="158">
        <v>10000</v>
      </c>
      <c r="D17" s="158">
        <v>11176.77</v>
      </c>
      <c r="E17" s="206">
        <f>D17/C17*100</f>
        <v>111.7677</v>
      </c>
      <c r="F17" s="220" t="e">
        <f>D17/#REF!*100</f>
        <v>#REF!</v>
      </c>
    </row>
    <row r="18" spans="1:6" s="25" customFormat="1" ht="33.75" customHeight="1">
      <c r="A18" s="95">
        <v>24000000</v>
      </c>
      <c r="B18" s="92" t="s">
        <v>7</v>
      </c>
      <c r="C18" s="160">
        <f>C19</f>
        <v>0</v>
      </c>
      <c r="D18" s="160">
        <f>D19</f>
        <v>19716.12</v>
      </c>
      <c r="E18" s="209"/>
      <c r="F18" s="220"/>
    </row>
    <row r="19" spans="1:6" s="12" customFormat="1" ht="26.25" customHeight="1">
      <c r="A19" s="93">
        <v>24060300</v>
      </c>
      <c r="B19" s="71" t="s">
        <v>8</v>
      </c>
      <c r="C19" s="169">
        <v>0</v>
      </c>
      <c r="D19" s="158">
        <v>19716.12</v>
      </c>
      <c r="E19" s="206"/>
      <c r="F19" s="220"/>
    </row>
    <row r="20" spans="1:6" s="25" customFormat="1" ht="34.5" customHeight="1">
      <c r="A20" s="97"/>
      <c r="B20" s="94" t="s">
        <v>35</v>
      </c>
      <c r="C20" s="164">
        <f>C14+C8</f>
        <v>75642700</v>
      </c>
      <c r="D20" s="164">
        <f>D14+D8</f>
        <v>75253005.41</v>
      </c>
      <c r="E20" s="208">
        <f aca="true" t="shared" si="0" ref="E20:E49">D20/C20*100</f>
        <v>99.48482194580573</v>
      </c>
      <c r="F20" s="219" t="e">
        <f>D20/#REF!*100</f>
        <v>#REF!</v>
      </c>
    </row>
    <row r="21" spans="1:6" s="26" customFormat="1" ht="38.25" customHeight="1">
      <c r="A21" s="110">
        <v>40000000</v>
      </c>
      <c r="B21" s="111" t="s">
        <v>9</v>
      </c>
      <c r="C21" s="172">
        <f>C22</f>
        <v>181585676.71</v>
      </c>
      <c r="D21" s="172">
        <f>D22</f>
        <v>171638656.32999998</v>
      </c>
      <c r="E21" s="206">
        <f t="shared" si="0"/>
        <v>94.52213381571617</v>
      </c>
      <c r="F21" s="220" t="e">
        <f>D21/#REF!*100</f>
        <v>#REF!</v>
      </c>
    </row>
    <row r="22" spans="1:6" s="27" customFormat="1" ht="42.75" customHeight="1">
      <c r="A22" s="98">
        <v>41000000</v>
      </c>
      <c r="B22" s="99" t="s">
        <v>53</v>
      </c>
      <c r="C22" s="158">
        <f>C23+C27+C31+C34</f>
        <v>181585676.71</v>
      </c>
      <c r="D22" s="158">
        <f>D23+D27+D31+D34</f>
        <v>171638656.32999998</v>
      </c>
      <c r="E22" s="206">
        <f t="shared" si="0"/>
        <v>94.52213381571617</v>
      </c>
      <c r="F22" s="220" t="e">
        <f>D22/#REF!*100</f>
        <v>#REF!</v>
      </c>
    </row>
    <row r="23" spans="1:6" s="27" customFormat="1" ht="26.25" customHeight="1">
      <c r="A23" s="112">
        <v>41020000</v>
      </c>
      <c r="B23" s="107" t="s">
        <v>86</v>
      </c>
      <c r="C23" s="172">
        <f>C24+C25+C26</f>
        <v>525800</v>
      </c>
      <c r="D23" s="172">
        <f>D24+D25+D26</f>
        <v>525800</v>
      </c>
      <c r="E23" s="209">
        <f t="shared" si="0"/>
        <v>100</v>
      </c>
      <c r="F23" s="220" t="e">
        <f>D23/#REF!*100</f>
        <v>#REF!</v>
      </c>
    </row>
    <row r="24" spans="1:6" s="27" customFormat="1" ht="29.25" customHeight="1">
      <c r="A24" s="98">
        <v>41020100</v>
      </c>
      <c r="B24" s="99" t="s">
        <v>54</v>
      </c>
      <c r="C24" s="158">
        <v>525800</v>
      </c>
      <c r="D24" s="158">
        <v>525800</v>
      </c>
      <c r="E24" s="206">
        <f t="shared" si="0"/>
        <v>100</v>
      </c>
      <c r="F24" s="220" t="e">
        <f>D24/#REF!*100</f>
        <v>#REF!</v>
      </c>
    </row>
    <row r="25" spans="1:6" s="27" customFormat="1" ht="14.25" customHeight="1" hidden="1">
      <c r="A25" s="100">
        <v>41020200</v>
      </c>
      <c r="B25" s="101" t="s">
        <v>67</v>
      </c>
      <c r="C25" s="160"/>
      <c r="D25" s="160"/>
      <c r="E25" s="206" t="e">
        <f t="shared" si="0"/>
        <v>#DIV/0!</v>
      </c>
      <c r="F25" s="220" t="e">
        <f>D25/#REF!*100</f>
        <v>#REF!</v>
      </c>
    </row>
    <row r="26" spans="1:6" s="27" customFormat="1" ht="21" customHeight="1" hidden="1">
      <c r="A26" s="102">
        <v>41020900</v>
      </c>
      <c r="B26" s="103" t="s">
        <v>45</v>
      </c>
      <c r="C26" s="160"/>
      <c r="D26" s="160"/>
      <c r="E26" s="206" t="e">
        <f t="shared" si="0"/>
        <v>#DIV/0!</v>
      </c>
      <c r="F26" s="220" t="e">
        <f>D26/#REF!*100</f>
        <v>#REF!</v>
      </c>
    </row>
    <row r="27" spans="1:6" s="27" customFormat="1" ht="34.5" customHeight="1">
      <c r="A27" s="104">
        <v>41030000</v>
      </c>
      <c r="B27" s="105" t="s">
        <v>75</v>
      </c>
      <c r="C27" s="161">
        <f>C28+C29+C30</f>
        <v>66578400</v>
      </c>
      <c r="D27" s="161">
        <f>D28+D29+D30</f>
        <v>66578400</v>
      </c>
      <c r="E27" s="209">
        <f t="shared" si="0"/>
        <v>100</v>
      </c>
      <c r="F27" s="220" t="e">
        <f>D27/#REF!*100</f>
        <v>#REF!</v>
      </c>
    </row>
    <row r="28" spans="1:6" s="27" customFormat="1" ht="27" customHeight="1">
      <c r="A28" s="74">
        <v>41033900</v>
      </c>
      <c r="B28" s="106" t="s">
        <v>55</v>
      </c>
      <c r="C28" s="158">
        <v>47663100</v>
      </c>
      <c r="D28" s="158">
        <v>47663100</v>
      </c>
      <c r="E28" s="206">
        <f t="shared" si="0"/>
        <v>100</v>
      </c>
      <c r="F28" s="220" t="e">
        <f>D28/#REF!*100</f>
        <v>#REF!</v>
      </c>
    </row>
    <row r="29" spans="1:6" s="27" customFormat="1" ht="24.75" customHeight="1">
      <c r="A29" s="74">
        <v>41034200</v>
      </c>
      <c r="B29" s="106" t="s">
        <v>56</v>
      </c>
      <c r="C29" s="158">
        <v>18915300</v>
      </c>
      <c r="D29" s="158">
        <v>18915300</v>
      </c>
      <c r="E29" s="206">
        <f t="shared" si="0"/>
        <v>100</v>
      </c>
      <c r="F29" s="220" t="e">
        <f>D29/#REF!*100</f>
        <v>#REF!</v>
      </c>
    </row>
    <row r="30" spans="1:6" s="27" customFormat="1" ht="0.75" customHeight="1">
      <c r="A30" s="106">
        <v>41034500</v>
      </c>
      <c r="B30" s="106" t="s">
        <v>70</v>
      </c>
      <c r="C30" s="158"/>
      <c r="D30" s="158"/>
      <c r="E30" s="206" t="e">
        <f t="shared" si="0"/>
        <v>#DIV/0!</v>
      </c>
      <c r="F30" s="220" t="e">
        <f>D30/#REF!*100</f>
        <v>#REF!</v>
      </c>
    </row>
    <row r="31" spans="1:6" s="27" customFormat="1" ht="27" customHeight="1">
      <c r="A31" s="107">
        <v>41040000</v>
      </c>
      <c r="B31" s="108" t="s">
        <v>76</v>
      </c>
      <c r="C31" s="172">
        <f>C32+C33</f>
        <v>10266432</v>
      </c>
      <c r="D31" s="172">
        <f>D32+D33</f>
        <v>10266432</v>
      </c>
      <c r="E31" s="209">
        <f t="shared" si="0"/>
        <v>100</v>
      </c>
      <c r="F31" s="220" t="e">
        <f>D31/#REF!*100</f>
        <v>#REF!</v>
      </c>
    </row>
    <row r="32" spans="1:6" s="27" customFormat="1" ht="57" customHeight="1">
      <c r="A32" s="74">
        <v>41040200</v>
      </c>
      <c r="B32" s="106" t="s">
        <v>105</v>
      </c>
      <c r="C32" s="158">
        <v>2789000</v>
      </c>
      <c r="D32" s="158">
        <v>2789000</v>
      </c>
      <c r="E32" s="206">
        <f t="shared" si="0"/>
        <v>100</v>
      </c>
      <c r="F32" s="220" t="e">
        <f>D32/#REF!*100</f>
        <v>#REF!</v>
      </c>
    </row>
    <row r="33" spans="1:6" s="27" customFormat="1" ht="28.5" customHeight="1">
      <c r="A33" s="74">
        <v>41040400</v>
      </c>
      <c r="B33" s="106" t="s">
        <v>77</v>
      </c>
      <c r="C33" s="158">
        <v>7477432</v>
      </c>
      <c r="D33" s="158">
        <v>7477432</v>
      </c>
      <c r="E33" s="206">
        <f t="shared" si="0"/>
        <v>100</v>
      </c>
      <c r="F33" s="220" t="e">
        <f>D33/#REF!*100</f>
        <v>#REF!</v>
      </c>
    </row>
    <row r="34" spans="1:6" s="27" customFormat="1" ht="31.5" customHeight="1">
      <c r="A34" s="107">
        <v>41050000</v>
      </c>
      <c r="B34" s="108" t="s">
        <v>78</v>
      </c>
      <c r="C34" s="172">
        <f>C35+C36+C37+C38+C39+C40+C41+C42+C43+C44+C45+C46+C47+C48</f>
        <v>104215044.71000001</v>
      </c>
      <c r="D34" s="172">
        <f>D35+D36+D37+D38+D39+D40+D41+D42+D43+D44+D45+D46+D47+D48</f>
        <v>94268024.33</v>
      </c>
      <c r="E34" s="209">
        <f t="shared" si="0"/>
        <v>90.45529327586084</v>
      </c>
      <c r="F34" s="220" t="e">
        <f>D34/#REF!*100</f>
        <v>#REF!</v>
      </c>
    </row>
    <row r="35" spans="1:6" s="27" customFormat="1" ht="75" customHeight="1">
      <c r="A35" s="74">
        <v>41050100</v>
      </c>
      <c r="B35" s="106" t="s">
        <v>79</v>
      </c>
      <c r="C35" s="158">
        <v>32641969.89</v>
      </c>
      <c r="D35" s="158">
        <v>32369420.23</v>
      </c>
      <c r="E35" s="206">
        <f t="shared" si="0"/>
        <v>99.16503305125744</v>
      </c>
      <c r="F35" s="220" t="e">
        <f>D35/#REF!*100</f>
        <v>#REF!</v>
      </c>
    </row>
    <row r="36" spans="1:6" s="27" customFormat="1" ht="57.75" customHeight="1">
      <c r="A36" s="74">
        <v>41050200</v>
      </c>
      <c r="B36" s="106" t="s">
        <v>80</v>
      </c>
      <c r="C36" s="158">
        <v>4573700</v>
      </c>
      <c r="D36" s="158">
        <v>2546710.37</v>
      </c>
      <c r="E36" s="206">
        <f t="shared" si="0"/>
        <v>55.681622537551654</v>
      </c>
      <c r="F36" s="220" t="e">
        <f>D36/#REF!*100</f>
        <v>#REF!</v>
      </c>
    </row>
    <row r="37" spans="1:6" s="27" customFormat="1" ht="77.25" customHeight="1">
      <c r="A37" s="74">
        <v>41050300</v>
      </c>
      <c r="B37" s="106" t="s">
        <v>81</v>
      </c>
      <c r="C37" s="158">
        <v>46998300</v>
      </c>
      <c r="D37" s="158">
        <v>39959632.88</v>
      </c>
      <c r="E37" s="206">
        <f t="shared" si="0"/>
        <v>85.02357081000802</v>
      </c>
      <c r="F37" s="220" t="e">
        <f>D37/#REF!*100</f>
        <v>#REF!</v>
      </c>
    </row>
    <row r="38" spans="1:6" s="27" customFormat="1" ht="0.75" customHeight="1">
      <c r="A38" s="106">
        <v>41050400</v>
      </c>
      <c r="B38" s="106" t="s">
        <v>111</v>
      </c>
      <c r="C38" s="158"/>
      <c r="D38" s="158"/>
      <c r="E38" s="206" t="e">
        <f t="shared" si="0"/>
        <v>#DIV/0!</v>
      </c>
      <c r="F38" s="220"/>
    </row>
    <row r="39" spans="1:6" s="27" customFormat="1" ht="75" customHeight="1">
      <c r="A39" s="74">
        <v>41050700</v>
      </c>
      <c r="B39" s="106" t="s">
        <v>82</v>
      </c>
      <c r="C39" s="158">
        <v>2625200</v>
      </c>
      <c r="D39" s="158">
        <v>2616873.97</v>
      </c>
      <c r="E39" s="206">
        <f t="shared" si="0"/>
        <v>99.68284206917569</v>
      </c>
      <c r="F39" s="220" t="e">
        <f>D39/#REF!*100</f>
        <v>#REF!</v>
      </c>
    </row>
    <row r="40" spans="1:6" s="27" customFormat="1" ht="78" customHeight="1">
      <c r="A40" s="106">
        <v>41050900</v>
      </c>
      <c r="B40" s="106" t="s">
        <v>119</v>
      </c>
      <c r="C40" s="158">
        <v>1103352</v>
      </c>
      <c r="D40" s="158">
        <v>1103352</v>
      </c>
      <c r="E40" s="206">
        <f t="shared" si="0"/>
        <v>100</v>
      </c>
      <c r="F40" s="220" t="e">
        <f>D40/#REF!*100</f>
        <v>#REF!</v>
      </c>
    </row>
    <row r="41" spans="1:6" s="27" customFormat="1" ht="0.75" customHeight="1" hidden="1">
      <c r="A41" s="74">
        <v>41051000</v>
      </c>
      <c r="B41" s="106" t="s">
        <v>83</v>
      </c>
      <c r="C41" s="158"/>
      <c r="D41" s="158"/>
      <c r="E41" s="206" t="e">
        <f t="shared" si="0"/>
        <v>#DIV/0!</v>
      </c>
      <c r="F41" s="220" t="e">
        <f>D41/#REF!*100</f>
        <v>#REF!</v>
      </c>
    </row>
    <row r="42" spans="1:6" s="27" customFormat="1" ht="39.75" customHeight="1">
      <c r="A42" s="74">
        <v>41051100</v>
      </c>
      <c r="B42" s="106" t="s">
        <v>106</v>
      </c>
      <c r="C42" s="158">
        <v>1700000</v>
      </c>
      <c r="D42" s="158">
        <v>1700000</v>
      </c>
      <c r="E42" s="206">
        <f t="shared" si="0"/>
        <v>100</v>
      </c>
      <c r="F42" s="220"/>
    </row>
    <row r="43" spans="1:6" s="27" customFormat="1" ht="63" customHeight="1">
      <c r="A43" s="106">
        <v>41051200</v>
      </c>
      <c r="B43" s="106" t="s">
        <v>102</v>
      </c>
      <c r="C43" s="158">
        <v>78700</v>
      </c>
      <c r="D43" s="158">
        <v>78700</v>
      </c>
      <c r="E43" s="206">
        <f t="shared" si="0"/>
        <v>100</v>
      </c>
      <c r="F43" s="220" t="e">
        <f>D43/#REF!*100</f>
        <v>#REF!</v>
      </c>
    </row>
    <row r="44" spans="1:6" s="27" customFormat="1" ht="57.75" customHeight="1">
      <c r="A44" s="65">
        <v>41051400</v>
      </c>
      <c r="B44" s="65" t="s">
        <v>107</v>
      </c>
      <c r="C44" s="158">
        <v>869845</v>
      </c>
      <c r="D44" s="158">
        <v>862807.2</v>
      </c>
      <c r="E44" s="206">
        <f t="shared" si="0"/>
        <v>99.19091332363811</v>
      </c>
      <c r="F44" s="220" t="e">
        <f>D44/#REF!*100</f>
        <v>#REF!</v>
      </c>
    </row>
    <row r="45" spans="1:6" s="27" customFormat="1" ht="45.75" customHeight="1">
      <c r="A45" s="74">
        <v>41051500</v>
      </c>
      <c r="B45" s="106" t="s">
        <v>84</v>
      </c>
      <c r="C45" s="158">
        <v>6208791.32</v>
      </c>
      <c r="D45" s="158">
        <v>6208791.32</v>
      </c>
      <c r="E45" s="206">
        <f t="shared" si="0"/>
        <v>100</v>
      </c>
      <c r="F45" s="220" t="e">
        <f>D45/#REF!*100</f>
        <v>#REF!</v>
      </c>
    </row>
    <row r="46" spans="1:6" s="27" customFormat="1" ht="57" customHeight="1">
      <c r="A46" s="106">
        <v>41053000</v>
      </c>
      <c r="B46" s="106" t="s">
        <v>126</v>
      </c>
      <c r="C46" s="158">
        <v>691600</v>
      </c>
      <c r="D46" s="158">
        <v>686724.46</v>
      </c>
      <c r="E46" s="206">
        <f t="shared" si="0"/>
        <v>99.29503470213996</v>
      </c>
      <c r="F46" s="220" t="e">
        <f>D46/#REF!*100</f>
        <v>#REF!</v>
      </c>
    </row>
    <row r="47" spans="1:6" s="27" customFormat="1" ht="24" customHeight="1">
      <c r="A47" s="74">
        <v>41053900</v>
      </c>
      <c r="B47" s="106" t="s">
        <v>85</v>
      </c>
      <c r="C47" s="158">
        <v>5584537.5</v>
      </c>
      <c r="D47" s="158">
        <v>5540446.9</v>
      </c>
      <c r="E47" s="206">
        <f t="shared" si="0"/>
        <v>99.21048788731386</v>
      </c>
      <c r="F47" s="220" t="e">
        <f>D47/#REF!*100</f>
        <v>#REF!</v>
      </c>
    </row>
    <row r="48" spans="1:6" s="27" customFormat="1" ht="54.75" customHeight="1">
      <c r="A48" s="106">
        <v>41054300</v>
      </c>
      <c r="B48" s="106" t="s">
        <v>120</v>
      </c>
      <c r="C48" s="158">
        <v>1139049</v>
      </c>
      <c r="D48" s="158">
        <v>594565</v>
      </c>
      <c r="E48" s="206">
        <f t="shared" si="0"/>
        <v>52.1983689902717</v>
      </c>
      <c r="F48" s="220" t="e">
        <f>D48/#REF!*100</f>
        <v>#REF!</v>
      </c>
    </row>
    <row r="49" spans="1:6" s="27" customFormat="1" ht="34.5" customHeight="1">
      <c r="A49" s="109"/>
      <c r="B49" s="94" t="s">
        <v>2</v>
      </c>
      <c r="C49" s="159">
        <f>C20+C21</f>
        <v>257228376.71</v>
      </c>
      <c r="D49" s="159">
        <f>D20+D21</f>
        <v>246891661.73999998</v>
      </c>
      <c r="E49" s="208">
        <f t="shared" si="0"/>
        <v>95.98150285664101</v>
      </c>
      <c r="F49" s="219" t="e">
        <f>D49/#REF!*100</f>
        <v>#REF!</v>
      </c>
    </row>
    <row r="50" spans="1:6" s="12" customFormat="1" ht="38.25" customHeight="1">
      <c r="A50" s="121"/>
      <c r="B50" s="32" t="s">
        <v>19</v>
      </c>
      <c r="C50" s="148"/>
      <c r="D50" s="148"/>
      <c r="E50" s="229"/>
      <c r="F50" s="221"/>
    </row>
    <row r="51" spans="1:6" s="12" customFormat="1" ht="30" customHeight="1">
      <c r="A51" s="122" t="s">
        <v>59</v>
      </c>
      <c r="B51" s="123" t="s">
        <v>3</v>
      </c>
      <c r="C51" s="162">
        <v>6205074</v>
      </c>
      <c r="D51" s="162">
        <v>6118038.210000001</v>
      </c>
      <c r="E51" s="209">
        <f aca="true" t="shared" si="1" ref="E51:E80">D51/C51*100</f>
        <v>98.59734485035958</v>
      </c>
      <c r="F51" s="220" t="e">
        <f>D51/#REF!*100</f>
        <v>#REF!</v>
      </c>
    </row>
    <row r="52" spans="1:6" s="12" customFormat="1" ht="30" customHeight="1">
      <c r="A52" s="122" t="s">
        <v>60</v>
      </c>
      <c r="B52" s="123" t="s">
        <v>4</v>
      </c>
      <c r="C52" s="162">
        <v>90665427.86</v>
      </c>
      <c r="D52" s="162">
        <v>88219260.21000004</v>
      </c>
      <c r="E52" s="209">
        <f t="shared" si="1"/>
        <v>97.30198411044044</v>
      </c>
      <c r="F52" s="220" t="e">
        <f>D52/#REF!*100</f>
        <v>#REF!</v>
      </c>
    </row>
    <row r="53" spans="1:6" s="12" customFormat="1" ht="30" customHeight="1">
      <c r="A53" s="122" t="s">
        <v>61</v>
      </c>
      <c r="B53" s="123" t="s">
        <v>5</v>
      </c>
      <c r="C53" s="162">
        <v>34468949.760000005</v>
      </c>
      <c r="D53" s="162">
        <v>33489249.720000003</v>
      </c>
      <c r="E53" s="209">
        <f t="shared" si="1"/>
        <v>97.15773167786821</v>
      </c>
      <c r="F53" s="220" t="e">
        <f>D53/#REF!*100</f>
        <v>#REF!</v>
      </c>
    </row>
    <row r="54" spans="1:6" s="30" customFormat="1" ht="33.75" customHeight="1">
      <c r="A54" s="122" t="s">
        <v>62</v>
      </c>
      <c r="B54" s="123" t="s">
        <v>32</v>
      </c>
      <c r="C54" s="162">
        <v>102158554.89</v>
      </c>
      <c r="D54" s="162">
        <v>92648153.2</v>
      </c>
      <c r="E54" s="209">
        <f t="shared" si="1"/>
        <v>90.69054794261685</v>
      </c>
      <c r="F54" s="220" t="e">
        <f>D54/#REF!*100</f>
        <v>#REF!</v>
      </c>
    </row>
    <row r="55" spans="1:6" s="12" customFormat="1" ht="40.5" customHeight="1">
      <c r="A55" s="122" t="s">
        <v>63</v>
      </c>
      <c r="B55" s="123" t="s">
        <v>87</v>
      </c>
      <c r="C55" s="162">
        <v>6709170</v>
      </c>
      <c r="D55" s="162">
        <v>6452949.039999999</v>
      </c>
      <c r="E55" s="209">
        <f t="shared" si="1"/>
        <v>96.18103342142172</v>
      </c>
      <c r="F55" s="220" t="e">
        <f>D55/#REF!*100</f>
        <v>#REF!</v>
      </c>
    </row>
    <row r="56" spans="1:6" s="12" customFormat="1" ht="30" customHeight="1">
      <c r="A56" s="122" t="s">
        <v>64</v>
      </c>
      <c r="B56" s="123" t="s">
        <v>88</v>
      </c>
      <c r="C56" s="162">
        <v>1483562.04</v>
      </c>
      <c r="D56" s="162">
        <v>1451776.16</v>
      </c>
      <c r="E56" s="209">
        <f t="shared" si="1"/>
        <v>97.85746203104522</v>
      </c>
      <c r="F56" s="220" t="e">
        <f>D56/#REF!*100</f>
        <v>#REF!</v>
      </c>
    </row>
    <row r="57" spans="1:6" s="12" customFormat="1" ht="30" customHeight="1">
      <c r="A57" s="122" t="s">
        <v>89</v>
      </c>
      <c r="B57" s="123" t="s">
        <v>90</v>
      </c>
      <c r="C57" s="162">
        <v>48040</v>
      </c>
      <c r="D57" s="162">
        <v>48040</v>
      </c>
      <c r="E57" s="209">
        <f t="shared" si="1"/>
        <v>100</v>
      </c>
      <c r="F57" s="220" t="e">
        <f>D57/#REF!*100</f>
        <v>#REF!</v>
      </c>
    </row>
    <row r="58" spans="1:6" s="12" customFormat="1" ht="30" customHeight="1">
      <c r="A58" s="122" t="s">
        <v>65</v>
      </c>
      <c r="B58" s="123" t="s">
        <v>91</v>
      </c>
      <c r="C58" s="163">
        <f>C59+C60+C61+C62</f>
        <v>99140</v>
      </c>
      <c r="D58" s="163">
        <f>D59+D60+D61+D62</f>
        <v>38610</v>
      </c>
      <c r="E58" s="230">
        <f t="shared" si="1"/>
        <v>38.94492636675408</v>
      </c>
      <c r="F58" s="220" t="e">
        <f>D58/#REF!*100</f>
        <v>#REF!</v>
      </c>
    </row>
    <row r="59" spans="1:6" s="12" customFormat="1" ht="45.75" customHeight="1" hidden="1">
      <c r="A59" s="124" t="s">
        <v>116</v>
      </c>
      <c r="B59" s="67" t="s">
        <v>117</v>
      </c>
      <c r="C59" s="173"/>
      <c r="D59" s="163">
        <v>0</v>
      </c>
      <c r="E59" s="230" t="e">
        <f t="shared" si="1"/>
        <v>#DIV/0!</v>
      </c>
      <c r="F59" s="222" t="e">
        <f>D59/#REF!*100</f>
        <v>#REF!</v>
      </c>
    </row>
    <row r="60" spans="1:6" s="12" customFormat="1" ht="30" customHeight="1">
      <c r="A60" s="124" t="s">
        <v>112</v>
      </c>
      <c r="B60" s="67" t="s">
        <v>113</v>
      </c>
      <c r="C60" s="173">
        <v>49140</v>
      </c>
      <c r="D60" s="173">
        <v>38610</v>
      </c>
      <c r="E60" s="207">
        <f t="shared" si="1"/>
        <v>78.57142857142857</v>
      </c>
      <c r="F60" s="220" t="e">
        <f>D60/#REF!*100</f>
        <v>#REF!</v>
      </c>
    </row>
    <row r="61" spans="1:6" s="12" customFormat="1" ht="30" customHeight="1" hidden="1">
      <c r="A61" s="124" t="s">
        <v>114</v>
      </c>
      <c r="B61" s="67" t="s">
        <v>115</v>
      </c>
      <c r="C61" s="173"/>
      <c r="D61" s="174">
        <v>0</v>
      </c>
      <c r="E61" s="206" t="e">
        <f t="shared" si="1"/>
        <v>#DIV/0!</v>
      </c>
      <c r="F61" s="220"/>
    </row>
    <row r="62" spans="1:6" s="12" customFormat="1" ht="31.5" customHeight="1">
      <c r="A62" s="124" t="s">
        <v>69</v>
      </c>
      <c r="B62" s="67" t="s">
        <v>12</v>
      </c>
      <c r="C62" s="173">
        <v>50000</v>
      </c>
      <c r="D62" s="174">
        <v>0</v>
      </c>
      <c r="E62" s="206">
        <f t="shared" si="1"/>
        <v>0</v>
      </c>
      <c r="F62" s="220" t="e">
        <f>D62/#REF!*100</f>
        <v>#REF!</v>
      </c>
    </row>
    <row r="63" spans="1:6" s="12" customFormat="1" ht="34.5" customHeight="1">
      <c r="A63" s="122" t="s">
        <v>92</v>
      </c>
      <c r="B63" s="123" t="s">
        <v>93</v>
      </c>
      <c r="C63" s="177">
        <f>C64+C65+C66+C67+C68+C69</f>
        <v>16829103.5</v>
      </c>
      <c r="D63" s="177">
        <f>D64+D65+D66+D67+D68+D69</f>
        <v>16772104.510000002</v>
      </c>
      <c r="E63" s="209">
        <f t="shared" si="1"/>
        <v>99.66130703278402</v>
      </c>
      <c r="F63" s="220" t="e">
        <f>D63/#REF!*100</f>
        <v>#REF!</v>
      </c>
    </row>
    <row r="64" spans="1:6" s="12" customFormat="1" ht="0.75" customHeight="1" hidden="1">
      <c r="A64" s="124" t="s">
        <v>94</v>
      </c>
      <c r="B64" s="67" t="s">
        <v>77</v>
      </c>
      <c r="C64" s="162"/>
      <c r="D64" s="162"/>
      <c r="E64" s="206" t="e">
        <f t="shared" si="1"/>
        <v>#DIV/0!</v>
      </c>
      <c r="F64" s="220" t="e">
        <f>D64/#REF!*100</f>
        <v>#REF!</v>
      </c>
    </row>
    <row r="65" spans="1:6" s="12" customFormat="1" ht="72.75" customHeight="1" hidden="1">
      <c r="A65" s="124" t="s">
        <v>110</v>
      </c>
      <c r="B65" s="67" t="s">
        <v>109</v>
      </c>
      <c r="C65" s="162"/>
      <c r="D65" s="162"/>
      <c r="E65" s="206" t="e">
        <f t="shared" si="1"/>
        <v>#DIV/0!</v>
      </c>
      <c r="F65" s="220" t="e">
        <f>D65/#REF!*100</f>
        <v>#REF!</v>
      </c>
    </row>
    <row r="66" spans="1:6" s="12" customFormat="1" ht="58.5" customHeight="1">
      <c r="A66" s="176" t="s">
        <v>127</v>
      </c>
      <c r="B66" s="175" t="s">
        <v>128</v>
      </c>
      <c r="C66" s="173">
        <v>689800</v>
      </c>
      <c r="D66" s="173">
        <v>684924.46</v>
      </c>
      <c r="E66" s="206">
        <f t="shared" si="1"/>
        <v>99.2931951290229</v>
      </c>
      <c r="F66" s="220" t="e">
        <f>D66/#REF!*100</f>
        <v>#REF!</v>
      </c>
    </row>
    <row r="67" spans="1:6" s="12" customFormat="1" ht="1.5" customHeight="1" hidden="1">
      <c r="A67" s="124">
        <v>9570</v>
      </c>
      <c r="B67" s="67" t="s">
        <v>108</v>
      </c>
      <c r="C67" s="178"/>
      <c r="D67" s="179"/>
      <c r="E67" s="206" t="e">
        <f t="shared" si="1"/>
        <v>#DIV/0!</v>
      </c>
      <c r="F67" s="220" t="e">
        <f>D67/#REF!*100</f>
        <v>#REF!</v>
      </c>
    </row>
    <row r="68" spans="1:6" s="30" customFormat="1" ht="42.75" customHeight="1">
      <c r="A68" s="124" t="s">
        <v>95</v>
      </c>
      <c r="B68" s="67" t="s">
        <v>85</v>
      </c>
      <c r="C68" s="173">
        <v>11639303.5</v>
      </c>
      <c r="D68" s="173">
        <v>11587180.05</v>
      </c>
      <c r="E68" s="206">
        <f t="shared" si="1"/>
        <v>99.5521772415334</v>
      </c>
      <c r="F68" s="220" t="e">
        <f>D68/#REF!*100</f>
        <v>#REF!</v>
      </c>
    </row>
    <row r="69" spans="1:6" s="12" customFormat="1" ht="41.25" customHeight="1">
      <c r="A69" s="124" t="s">
        <v>96</v>
      </c>
      <c r="B69" s="67" t="s">
        <v>97</v>
      </c>
      <c r="C69" s="173">
        <v>4500000</v>
      </c>
      <c r="D69" s="173">
        <v>4500000</v>
      </c>
      <c r="E69" s="206">
        <f t="shared" si="1"/>
        <v>100</v>
      </c>
      <c r="F69" s="220" t="e">
        <f>D69/#REF!*100</f>
        <v>#REF!</v>
      </c>
    </row>
    <row r="70" spans="1:6" s="12" customFormat="1" ht="2.25" customHeight="1" hidden="1">
      <c r="A70" s="124"/>
      <c r="B70" s="67"/>
      <c r="C70" s="178">
        <v>3500000</v>
      </c>
      <c r="D70" s="178"/>
      <c r="E70" s="209">
        <f t="shared" si="1"/>
        <v>0</v>
      </c>
      <c r="F70" s="220" t="e">
        <f>D70/#REF!*100</f>
        <v>#REF!</v>
      </c>
    </row>
    <row r="71" spans="1:6" s="12" customFormat="1" ht="17.25" customHeight="1" hidden="1">
      <c r="A71" s="124"/>
      <c r="B71" s="67"/>
      <c r="C71" s="178"/>
      <c r="D71" s="178"/>
      <c r="E71" s="209" t="e">
        <f t="shared" si="1"/>
        <v>#DIV/0!</v>
      </c>
      <c r="F71" s="220" t="e">
        <f>D71/#REF!*100</f>
        <v>#REF!</v>
      </c>
    </row>
    <row r="72" spans="1:10" s="30" customFormat="1" ht="15.75" customHeight="1" hidden="1">
      <c r="A72" s="124"/>
      <c r="B72" s="67"/>
      <c r="C72" s="178"/>
      <c r="D72" s="178"/>
      <c r="E72" s="209" t="e">
        <f t="shared" si="1"/>
        <v>#DIV/0!</v>
      </c>
      <c r="F72" s="220" t="e">
        <f>D72/#REF!*100</f>
        <v>#REF!</v>
      </c>
      <c r="G72" s="12"/>
      <c r="H72" s="12"/>
      <c r="I72" s="12"/>
      <c r="J72" s="12"/>
    </row>
    <row r="73" spans="1:10" s="30" customFormat="1" ht="30" customHeight="1" hidden="1">
      <c r="A73" s="124"/>
      <c r="B73" s="67"/>
      <c r="C73" s="178"/>
      <c r="D73" s="178"/>
      <c r="E73" s="209" t="e">
        <f t="shared" si="1"/>
        <v>#DIV/0!</v>
      </c>
      <c r="F73" s="220"/>
      <c r="G73" s="12"/>
      <c r="H73" s="12"/>
      <c r="I73" s="12"/>
      <c r="J73" s="12"/>
    </row>
    <row r="74" spans="1:10" s="12" customFormat="1" ht="28.5" customHeight="1">
      <c r="A74" s="109"/>
      <c r="B74" s="125" t="s">
        <v>34</v>
      </c>
      <c r="C74" s="165">
        <f>C51+C52+C53+C54+C55+C56+C57+C58+C63</f>
        <v>258667022.04999998</v>
      </c>
      <c r="D74" s="165">
        <f>D51+D52+D53+D54+D55+D56+D57+D58+D63</f>
        <v>245238181.05</v>
      </c>
      <c r="E74" s="208">
        <f t="shared" si="1"/>
        <v>94.80844489043362</v>
      </c>
      <c r="F74" s="219" t="e">
        <f>D74/#REF!*100</f>
        <v>#REF!</v>
      </c>
      <c r="G74" s="30"/>
      <c r="H74" s="30"/>
      <c r="I74" s="30"/>
      <c r="J74" s="30"/>
    </row>
    <row r="75" spans="1:6" s="12" customFormat="1" ht="0.75" customHeight="1" hidden="1">
      <c r="A75" s="66"/>
      <c r="B75" s="65"/>
      <c r="C75" s="166"/>
      <c r="D75" s="166"/>
      <c r="E75" s="208" t="e">
        <f t="shared" si="1"/>
        <v>#DIV/0!</v>
      </c>
      <c r="F75" s="220" t="e">
        <f>D75/#REF!*100</f>
        <v>#REF!</v>
      </c>
    </row>
    <row r="76" spans="1:6" s="12" customFormat="1" ht="15" customHeight="1" hidden="1">
      <c r="A76" s="66"/>
      <c r="B76" s="65"/>
      <c r="C76" s="167"/>
      <c r="D76" s="167">
        <v>0</v>
      </c>
      <c r="E76" s="208" t="e">
        <f t="shared" si="1"/>
        <v>#DIV/0!</v>
      </c>
      <c r="F76" s="220" t="e">
        <f>D76/#REF!*100</f>
        <v>#REF!</v>
      </c>
    </row>
    <row r="77" spans="1:6" s="12" customFormat="1" ht="23.25" customHeight="1" hidden="1">
      <c r="A77" s="126"/>
      <c r="B77" s="127"/>
      <c r="C77" s="168"/>
      <c r="D77" s="168"/>
      <c r="E77" s="208" t="e">
        <f t="shared" si="1"/>
        <v>#DIV/0!</v>
      </c>
      <c r="F77" s="220" t="e">
        <f>D77/#REF!*100</f>
        <v>#REF!</v>
      </c>
    </row>
    <row r="78" spans="1:6" s="12" customFormat="1" ht="24.75" customHeight="1" hidden="1">
      <c r="A78" s="126"/>
      <c r="B78" s="127"/>
      <c r="C78" s="168"/>
      <c r="D78" s="168"/>
      <c r="E78" s="208" t="e">
        <f t="shared" si="1"/>
        <v>#DIV/0!</v>
      </c>
      <c r="F78" s="220" t="e">
        <f>D78/#REF!*100</f>
        <v>#REF!</v>
      </c>
    </row>
    <row r="79" spans="1:6" s="12" customFormat="1" ht="45.75" customHeight="1" hidden="1">
      <c r="A79" s="66" t="s">
        <v>58</v>
      </c>
      <c r="B79" s="65" t="s">
        <v>57</v>
      </c>
      <c r="C79" s="167"/>
      <c r="D79" s="167"/>
      <c r="E79" s="208" t="e">
        <f t="shared" si="1"/>
        <v>#DIV/0!</v>
      </c>
      <c r="F79" s="220" t="e">
        <f>D79/#REF!*100</f>
        <v>#REF!</v>
      </c>
    </row>
    <row r="80" spans="1:6" s="30" customFormat="1" ht="30" customHeight="1">
      <c r="A80" s="109"/>
      <c r="B80" s="125" t="s">
        <v>20</v>
      </c>
      <c r="C80" s="165">
        <f>C74+C75+C76+C77+C78+C79</f>
        <v>258667022.04999998</v>
      </c>
      <c r="D80" s="165">
        <f>D74+D75+D76+D77+D78+D79</f>
        <v>245238181.05</v>
      </c>
      <c r="E80" s="208">
        <f t="shared" si="1"/>
        <v>94.80844489043362</v>
      </c>
      <c r="F80" s="219" t="e">
        <f>D80/#REF!*100</f>
        <v>#REF!</v>
      </c>
    </row>
    <row r="81" spans="1:6" s="30" customFormat="1" ht="30" customHeight="1">
      <c r="A81" s="88"/>
      <c r="B81" s="128" t="s">
        <v>21</v>
      </c>
      <c r="C81" s="150"/>
      <c r="D81" s="150"/>
      <c r="E81" s="231"/>
      <c r="F81" s="220"/>
    </row>
    <row r="82" spans="1:6" s="37" customFormat="1" ht="30.75" customHeight="1">
      <c r="A82" s="129" t="s">
        <v>98</v>
      </c>
      <c r="B82" s="130" t="s">
        <v>99</v>
      </c>
      <c r="C82" s="173">
        <v>85000</v>
      </c>
      <c r="D82" s="173">
        <v>85000</v>
      </c>
      <c r="E82" s="232">
        <f>D82/C82*100</f>
        <v>100</v>
      </c>
      <c r="F82" s="220" t="e">
        <f>D82/#REF!*100</f>
        <v>#REF!</v>
      </c>
    </row>
    <row r="83" spans="1:6" s="48" customFormat="1" ht="30" customHeight="1">
      <c r="A83" s="89"/>
      <c r="B83" s="131" t="s">
        <v>22</v>
      </c>
      <c r="C83" s="165">
        <f>C82</f>
        <v>85000</v>
      </c>
      <c r="D83" s="165">
        <f>D82</f>
        <v>85000</v>
      </c>
      <c r="E83" s="233">
        <f>D83/C83*100</f>
        <v>100</v>
      </c>
      <c r="F83" s="219" t="e">
        <f>D83/#REF!*100</f>
        <v>#REF!</v>
      </c>
    </row>
    <row r="84" spans="1:6" s="31" customFormat="1" ht="30" customHeight="1">
      <c r="A84" s="132"/>
      <c r="B84" s="32" t="s">
        <v>36</v>
      </c>
      <c r="C84" s="151"/>
      <c r="D84" s="151"/>
      <c r="E84" s="234"/>
      <c r="F84" s="223"/>
    </row>
    <row r="85" spans="1:6" s="12" customFormat="1" ht="30" customHeight="1">
      <c r="A85" s="133">
        <v>602000</v>
      </c>
      <c r="B85" s="134" t="s">
        <v>37</v>
      </c>
      <c r="C85" s="182">
        <f>C86-C87+C88+C89</f>
        <v>1523645.339999998</v>
      </c>
      <c r="D85" s="182">
        <f>D86-D87+D88+D89</f>
        <v>-1568480.6900000013</v>
      </c>
      <c r="E85" s="235"/>
      <c r="F85" s="224"/>
    </row>
    <row r="86" spans="1:6" s="12" customFormat="1" ht="27" customHeight="1">
      <c r="A86" s="133">
        <v>602100</v>
      </c>
      <c r="B86" s="134" t="s">
        <v>40</v>
      </c>
      <c r="C86" s="181">
        <v>12247427.44</v>
      </c>
      <c r="D86" s="183">
        <v>12436354.85</v>
      </c>
      <c r="E86" s="236"/>
      <c r="F86" s="223"/>
    </row>
    <row r="87" spans="1:6" s="12" customFormat="1" ht="30.75" customHeight="1">
      <c r="A87" s="133">
        <v>602200</v>
      </c>
      <c r="B87" s="134" t="s">
        <v>11</v>
      </c>
      <c r="C87" s="183"/>
      <c r="D87" s="183">
        <v>3927222.75</v>
      </c>
      <c r="E87" s="237"/>
      <c r="F87" s="223"/>
    </row>
    <row r="88" spans="1:6" s="12" customFormat="1" ht="24.75" customHeight="1">
      <c r="A88" s="133">
        <v>602304</v>
      </c>
      <c r="B88" s="101" t="s">
        <v>46</v>
      </c>
      <c r="C88" s="181">
        <v>0</v>
      </c>
      <c r="D88" s="183">
        <v>-3580.98</v>
      </c>
      <c r="E88" s="235"/>
      <c r="F88" s="223"/>
    </row>
    <row r="89" spans="1:6" s="12" customFormat="1" ht="38.25" customHeight="1">
      <c r="A89" s="133">
        <v>602400</v>
      </c>
      <c r="B89" s="135" t="s">
        <v>15</v>
      </c>
      <c r="C89" s="181">
        <v>-10723782.100000001</v>
      </c>
      <c r="D89" s="160">
        <v>-10074031.81</v>
      </c>
      <c r="E89" s="236"/>
      <c r="F89" s="223"/>
    </row>
    <row r="90" spans="1:6" s="12" customFormat="1" ht="30" customHeight="1" thickBot="1">
      <c r="A90" s="136">
        <v>603000</v>
      </c>
      <c r="B90" s="137" t="s">
        <v>30</v>
      </c>
      <c r="C90" s="184"/>
      <c r="D90" s="184"/>
      <c r="E90" s="238"/>
      <c r="F90" s="225"/>
    </row>
    <row r="91" spans="1:6" s="12" customFormat="1" ht="30" customHeight="1" thickBot="1">
      <c r="A91" s="138"/>
      <c r="B91" s="139" t="s">
        <v>38</v>
      </c>
      <c r="C91" s="185">
        <f>C85+C90</f>
        <v>1523645.339999998</v>
      </c>
      <c r="D91" s="185">
        <f>D85+D90</f>
        <v>-1568480.6900000013</v>
      </c>
      <c r="E91" s="239"/>
      <c r="F91" s="226"/>
    </row>
    <row r="92" spans="1:6" s="7" customFormat="1" ht="15.75" customHeight="1">
      <c r="A92" s="17"/>
      <c r="B92" s="37"/>
      <c r="E92" s="51"/>
      <c r="F92" s="52"/>
    </row>
    <row r="93" spans="1:6" s="7" customFormat="1" ht="15.75" customHeight="1">
      <c r="A93" s="78"/>
      <c r="B93" s="46" t="s">
        <v>42</v>
      </c>
      <c r="C93" s="40">
        <f>+C49-C80-C83+C91</f>
        <v>2.421438694000244E-08</v>
      </c>
      <c r="D93" s="40">
        <f>+D49-D80-D83+D91</f>
        <v>-3.3527612686157227E-08</v>
      </c>
      <c r="E93" s="51"/>
      <c r="F93" s="52"/>
    </row>
    <row r="94" spans="1:6" s="7" customFormat="1" ht="0.75" customHeight="1">
      <c r="A94" s="18"/>
      <c r="B94" s="37"/>
      <c r="E94" s="51"/>
      <c r="F94" s="52"/>
    </row>
    <row r="95" spans="1:6" s="7" customFormat="1" ht="15.75" customHeight="1">
      <c r="A95" s="18"/>
      <c r="B95" s="37"/>
      <c r="E95" s="51"/>
      <c r="F95" s="52"/>
    </row>
    <row r="96" spans="1:6" s="16" customFormat="1" ht="18.75" customHeight="1">
      <c r="A96" s="19"/>
      <c r="B96" s="39" t="s">
        <v>72</v>
      </c>
      <c r="C96" s="15"/>
      <c r="D96" s="15"/>
      <c r="E96" s="53"/>
      <c r="F96" s="54"/>
    </row>
    <row r="97" spans="1:6" s="13" customFormat="1" ht="15.75" customHeight="1">
      <c r="A97" s="20"/>
      <c r="B97" s="37"/>
      <c r="C97" s="4"/>
      <c r="D97" s="4"/>
      <c r="E97" s="55"/>
      <c r="F97" s="56"/>
    </row>
    <row r="98" spans="1:6" s="13" customFormat="1" ht="15.75" customHeight="1">
      <c r="A98" s="20"/>
      <c r="B98" s="37"/>
      <c r="C98" s="4"/>
      <c r="D98" s="4"/>
      <c r="E98" s="55"/>
      <c r="F98" s="56"/>
    </row>
    <row r="99" spans="1:6" s="13" customFormat="1" ht="15.75" customHeight="1">
      <c r="A99" s="20"/>
      <c r="B99" s="37"/>
      <c r="C99" s="4"/>
      <c r="D99" s="4"/>
      <c r="E99" s="57"/>
      <c r="F99" s="56"/>
    </row>
    <row r="100" spans="1:6" s="13" customFormat="1" ht="15.75" customHeight="1">
      <c r="A100" s="20"/>
      <c r="B100" s="37"/>
      <c r="C100" s="4"/>
      <c r="D100" s="4"/>
      <c r="E100" s="55"/>
      <c r="F100" s="56"/>
    </row>
    <row r="101" spans="1:6" s="13" customFormat="1" ht="15.75" customHeight="1">
      <c r="A101" s="20"/>
      <c r="B101" s="37"/>
      <c r="C101" s="4"/>
      <c r="D101" s="4"/>
      <c r="E101" s="55"/>
      <c r="F101" s="56"/>
    </row>
    <row r="102" spans="1:6" s="13" customFormat="1" ht="15.75" customHeight="1">
      <c r="A102" s="20"/>
      <c r="B102" s="37"/>
      <c r="C102" s="4"/>
      <c r="D102" s="4"/>
      <c r="E102" s="55"/>
      <c r="F102" s="56"/>
    </row>
    <row r="103" spans="1:6" s="13" customFormat="1" ht="15.75" customHeight="1">
      <c r="A103" s="20"/>
      <c r="B103" s="37"/>
      <c r="C103" s="4"/>
      <c r="D103" s="4"/>
      <c r="E103" s="55"/>
      <c r="F103" s="56"/>
    </row>
    <row r="104" spans="1:6" s="13" customFormat="1" ht="15.75" customHeight="1">
      <c r="A104" s="20"/>
      <c r="B104" s="37"/>
      <c r="C104" s="4"/>
      <c r="D104" s="4"/>
      <c r="E104" s="55"/>
      <c r="F104" s="56"/>
    </row>
    <row r="105" spans="1:6" s="14" customFormat="1" ht="27">
      <c r="A105" s="21"/>
      <c r="B105" s="38"/>
      <c r="C105" s="3"/>
      <c r="D105" s="44"/>
      <c r="E105" s="58"/>
      <c r="F105" s="59"/>
    </row>
    <row r="106" spans="1:6" s="14" customFormat="1" ht="27">
      <c r="A106" s="21"/>
      <c r="B106" s="38"/>
      <c r="C106" s="3"/>
      <c r="D106" s="44"/>
      <c r="E106" s="58"/>
      <c r="F106" s="59"/>
    </row>
    <row r="107" spans="1:6" s="14" customFormat="1" ht="27">
      <c r="A107" s="21"/>
      <c r="B107" s="38"/>
      <c r="C107" s="3"/>
      <c r="D107" s="44"/>
      <c r="E107" s="58"/>
      <c r="F107" s="59"/>
    </row>
    <row r="108" spans="1:6" s="14" customFormat="1" ht="27">
      <c r="A108" s="21"/>
      <c r="B108" s="38"/>
      <c r="C108" s="3"/>
      <c r="D108" s="44"/>
      <c r="E108" s="58"/>
      <c r="F108" s="59"/>
    </row>
    <row r="109" spans="1:6" s="14" customFormat="1" ht="27">
      <c r="A109" s="21"/>
      <c r="B109" s="38"/>
      <c r="C109" s="3"/>
      <c r="D109" s="44"/>
      <c r="E109" s="58"/>
      <c r="F109" s="59"/>
    </row>
    <row r="110" spans="1:6" s="14" customFormat="1" ht="27">
      <c r="A110" s="21"/>
      <c r="B110" s="38"/>
      <c r="C110" s="3"/>
      <c r="D110" s="44"/>
      <c r="E110" s="58"/>
      <c r="F110" s="59"/>
    </row>
    <row r="111" spans="1:6" s="14" customFormat="1" ht="27">
      <c r="A111" s="21"/>
      <c r="B111" s="38"/>
      <c r="C111" s="3"/>
      <c r="D111" s="44"/>
      <c r="E111" s="58"/>
      <c r="F111" s="59"/>
    </row>
    <row r="112" spans="1:6" s="14" customFormat="1" ht="27">
      <c r="A112" s="21"/>
      <c r="B112" s="38"/>
      <c r="C112" s="3"/>
      <c r="D112" s="44"/>
      <c r="E112" s="58"/>
      <c r="F112" s="59"/>
    </row>
    <row r="113" spans="1:6" s="14" customFormat="1" ht="27">
      <c r="A113" s="21"/>
      <c r="B113" s="38"/>
      <c r="C113" s="3"/>
      <c r="D113" s="44"/>
      <c r="E113" s="58"/>
      <c r="F113" s="59"/>
    </row>
    <row r="114" spans="1:6" s="14" customFormat="1" ht="27">
      <c r="A114" s="21"/>
      <c r="B114" s="38"/>
      <c r="C114" s="3"/>
      <c r="D114" s="44"/>
      <c r="E114" s="58"/>
      <c r="F114" s="59"/>
    </row>
    <row r="115" spans="1:6" s="14" customFormat="1" ht="27">
      <c r="A115" s="21"/>
      <c r="B115" s="38"/>
      <c r="C115" s="3"/>
      <c r="D115" s="44"/>
      <c r="E115" s="58"/>
      <c r="F115" s="59"/>
    </row>
    <row r="116" spans="1:6" s="14" customFormat="1" ht="27">
      <c r="A116" s="21"/>
      <c r="B116" s="38"/>
      <c r="C116" s="3"/>
      <c r="D116" s="44"/>
      <c r="E116" s="58"/>
      <c r="F116" s="59"/>
    </row>
    <row r="117" spans="1:6" s="14" customFormat="1" ht="27">
      <c r="A117" s="21"/>
      <c r="B117" s="38"/>
      <c r="C117" s="3"/>
      <c r="D117" s="44"/>
      <c r="E117" s="58"/>
      <c r="F117" s="59"/>
    </row>
    <row r="118" spans="1:6" s="14" customFormat="1" ht="27">
      <c r="A118" s="21"/>
      <c r="B118" s="38"/>
      <c r="C118" s="3"/>
      <c r="D118" s="44"/>
      <c r="E118" s="58"/>
      <c r="F118" s="59"/>
    </row>
    <row r="119" spans="1:6" s="14" customFormat="1" ht="27">
      <c r="A119" s="21"/>
      <c r="B119" s="38"/>
      <c r="C119" s="3"/>
      <c r="D119" s="44"/>
      <c r="E119" s="58"/>
      <c r="F119" s="59"/>
    </row>
    <row r="120" spans="1:6" s="14" customFormat="1" ht="27">
      <c r="A120" s="21"/>
      <c r="B120" s="38"/>
      <c r="C120" s="3"/>
      <c r="D120" s="44"/>
      <c r="E120" s="58"/>
      <c r="F120" s="59"/>
    </row>
    <row r="121" spans="1:6" s="14" customFormat="1" ht="27">
      <c r="A121" s="21"/>
      <c r="B121" s="38"/>
      <c r="C121" s="3"/>
      <c r="D121" s="44"/>
      <c r="E121" s="58"/>
      <c r="F121" s="59"/>
    </row>
    <row r="122" spans="1:6" s="14" customFormat="1" ht="27">
      <c r="A122" s="21"/>
      <c r="B122" s="38"/>
      <c r="C122" s="3"/>
      <c r="D122" s="44"/>
      <c r="E122" s="58"/>
      <c r="F122" s="59"/>
    </row>
    <row r="123" spans="1:6" s="14" customFormat="1" ht="27">
      <c r="A123" s="21"/>
      <c r="B123" s="38"/>
      <c r="C123" s="3"/>
      <c r="D123" s="44"/>
      <c r="E123" s="58"/>
      <c r="F123" s="59"/>
    </row>
    <row r="124" spans="1:6" s="14" customFormat="1" ht="27">
      <c r="A124" s="21"/>
      <c r="B124" s="38"/>
      <c r="C124" s="3"/>
      <c r="D124" s="44"/>
      <c r="E124" s="58"/>
      <c r="F124" s="59"/>
    </row>
    <row r="125" spans="1:6" s="14" customFormat="1" ht="27">
      <c r="A125" s="21"/>
      <c r="B125" s="38"/>
      <c r="C125" s="3"/>
      <c r="D125" s="44"/>
      <c r="E125" s="58"/>
      <c r="F125" s="59"/>
    </row>
    <row r="126" spans="1:6" s="14" customFormat="1" ht="27">
      <c r="A126" s="21"/>
      <c r="B126" s="38"/>
      <c r="C126" s="3"/>
      <c r="D126" s="44"/>
      <c r="E126" s="58"/>
      <c r="F126" s="59"/>
    </row>
    <row r="127" spans="1:6" s="14" customFormat="1" ht="27">
      <c r="A127" s="21"/>
      <c r="B127" s="38"/>
      <c r="C127" s="3"/>
      <c r="D127" s="44"/>
      <c r="E127" s="58"/>
      <c r="F127" s="59"/>
    </row>
    <row r="128" spans="1:6" s="14" customFormat="1" ht="27">
      <c r="A128" s="21"/>
      <c r="B128" s="38"/>
      <c r="C128" s="3"/>
      <c r="D128" s="44"/>
      <c r="E128" s="58"/>
      <c r="F128" s="59"/>
    </row>
    <row r="129" spans="1:6" s="14" customFormat="1" ht="27">
      <c r="A129" s="21"/>
      <c r="B129" s="38"/>
      <c r="C129" s="3"/>
      <c r="D129" s="44"/>
      <c r="E129" s="58"/>
      <c r="F129" s="59"/>
    </row>
    <row r="130" spans="1:6" s="14" customFormat="1" ht="27">
      <c r="A130" s="21"/>
      <c r="B130" s="38"/>
      <c r="C130" s="3"/>
      <c r="D130" s="44"/>
      <c r="E130" s="58"/>
      <c r="F130" s="59"/>
    </row>
    <row r="131" spans="1:6" s="14" customFormat="1" ht="27">
      <c r="A131" s="21"/>
      <c r="B131" s="38"/>
      <c r="C131" s="3"/>
      <c r="D131" s="44"/>
      <c r="E131" s="58"/>
      <c r="F131" s="59"/>
    </row>
    <row r="132" spans="1:6" s="14" customFormat="1" ht="27">
      <c r="A132" s="21"/>
      <c r="B132" s="38"/>
      <c r="C132" s="3"/>
      <c r="D132" s="44"/>
      <c r="E132" s="58"/>
      <c r="F132" s="59"/>
    </row>
    <row r="133" spans="1:6" s="14" customFormat="1" ht="27">
      <c r="A133" s="21"/>
      <c r="B133" s="38"/>
      <c r="C133" s="3"/>
      <c r="D133" s="44"/>
      <c r="E133" s="58"/>
      <c r="F133" s="59"/>
    </row>
    <row r="134" spans="1:6" s="14" customFormat="1" ht="27">
      <c r="A134" s="21"/>
      <c r="B134" s="38"/>
      <c r="C134" s="3"/>
      <c r="D134" s="44"/>
      <c r="E134" s="58"/>
      <c r="F134" s="59"/>
    </row>
    <row r="135" spans="1:6" s="14" customFormat="1" ht="27">
      <c r="A135" s="21"/>
      <c r="B135" s="38"/>
      <c r="C135" s="3"/>
      <c r="D135" s="44"/>
      <c r="E135" s="58"/>
      <c r="F135" s="59"/>
    </row>
    <row r="136" spans="1:6" s="14" customFormat="1" ht="27">
      <c r="A136" s="21"/>
      <c r="B136" s="38"/>
      <c r="C136" s="3"/>
      <c r="D136" s="44"/>
      <c r="E136" s="58"/>
      <c r="F136" s="59"/>
    </row>
    <row r="137" spans="1:6" s="14" customFormat="1" ht="27">
      <c r="A137" s="21"/>
      <c r="B137" s="38"/>
      <c r="C137" s="3"/>
      <c r="D137" s="44"/>
      <c r="E137" s="58"/>
      <c r="F137" s="59"/>
    </row>
    <row r="138" spans="1:6" s="14" customFormat="1" ht="27">
      <c r="A138" s="21"/>
      <c r="B138" s="38"/>
      <c r="C138" s="3"/>
      <c r="D138" s="44"/>
      <c r="E138" s="58"/>
      <c r="F138" s="59"/>
    </row>
    <row r="139" spans="1:6" s="14" customFormat="1" ht="27">
      <c r="A139" s="21"/>
      <c r="B139" s="38"/>
      <c r="C139" s="3"/>
      <c r="D139" s="44"/>
      <c r="E139" s="58"/>
      <c r="F139" s="59"/>
    </row>
    <row r="140" spans="1:6" s="14" customFormat="1" ht="27">
      <c r="A140" s="21"/>
      <c r="B140" s="38"/>
      <c r="C140" s="3"/>
      <c r="D140" s="44"/>
      <c r="E140" s="58"/>
      <c r="F140" s="59"/>
    </row>
    <row r="141" spans="1:6" s="14" customFormat="1" ht="27">
      <c r="A141" s="21"/>
      <c r="B141" s="38"/>
      <c r="C141" s="3"/>
      <c r="D141" s="44"/>
      <c r="E141" s="58"/>
      <c r="F141" s="59"/>
    </row>
    <row r="142" spans="1:6" s="14" customFormat="1" ht="27">
      <c r="A142" s="21"/>
      <c r="B142" s="38"/>
      <c r="C142" s="3"/>
      <c r="D142" s="44"/>
      <c r="E142" s="58"/>
      <c r="F142" s="59"/>
    </row>
    <row r="143" spans="1:6" s="14" customFormat="1" ht="27">
      <c r="A143" s="21"/>
      <c r="B143" s="38"/>
      <c r="C143" s="3"/>
      <c r="D143" s="44"/>
      <c r="E143" s="58"/>
      <c r="F143" s="59"/>
    </row>
    <row r="144" spans="1:6" s="14" customFormat="1" ht="27">
      <c r="A144" s="21"/>
      <c r="B144" s="38"/>
      <c r="C144" s="3"/>
      <c r="D144" s="44"/>
      <c r="E144" s="58"/>
      <c r="F144" s="59"/>
    </row>
    <row r="145" spans="1:6" s="14" customFormat="1" ht="27">
      <c r="A145" s="21"/>
      <c r="B145" s="38"/>
      <c r="C145" s="3"/>
      <c r="D145" s="44"/>
      <c r="E145" s="58"/>
      <c r="F145" s="59"/>
    </row>
    <row r="146" spans="1:6" s="14" customFormat="1" ht="27">
      <c r="A146" s="21"/>
      <c r="B146" s="38"/>
      <c r="C146" s="3"/>
      <c r="D146" s="44"/>
      <c r="E146" s="58"/>
      <c r="F146" s="59"/>
    </row>
    <row r="147" spans="1:6" s="14" customFormat="1" ht="27">
      <c r="A147" s="21"/>
      <c r="B147" s="38"/>
      <c r="C147" s="3"/>
      <c r="D147" s="44"/>
      <c r="E147" s="58"/>
      <c r="F147" s="59"/>
    </row>
    <row r="148" spans="1:6" s="14" customFormat="1" ht="27">
      <c r="A148" s="2"/>
      <c r="B148" s="38"/>
      <c r="C148" s="3"/>
      <c r="D148" s="44"/>
      <c r="E148" s="58"/>
      <c r="F148" s="59"/>
    </row>
    <row r="149" spans="1:6" s="14" customFormat="1" ht="27">
      <c r="A149" s="2"/>
      <c r="B149" s="38"/>
      <c r="C149" s="3"/>
      <c r="D149" s="44"/>
      <c r="E149" s="58"/>
      <c r="F149" s="59"/>
    </row>
    <row r="150" spans="1:6" s="14" customFormat="1" ht="27">
      <c r="A150" s="2"/>
      <c r="B150" s="38"/>
      <c r="C150" s="3"/>
      <c r="D150" s="44"/>
      <c r="E150" s="58"/>
      <c r="F150" s="59"/>
    </row>
    <row r="151" spans="1:6" s="14" customFormat="1" ht="27">
      <c r="A151" s="2"/>
      <c r="B151" s="38"/>
      <c r="C151" s="3"/>
      <c r="D151" s="44"/>
      <c r="E151" s="58"/>
      <c r="F151" s="59"/>
    </row>
    <row r="152" spans="1:6" s="14" customFormat="1" ht="27">
      <c r="A152" s="2"/>
      <c r="B152" s="38"/>
      <c r="C152" s="3"/>
      <c r="D152" s="44"/>
      <c r="E152" s="58"/>
      <c r="F152" s="59"/>
    </row>
    <row r="153" spans="1:6" s="14" customFormat="1" ht="27">
      <c r="A153" s="2"/>
      <c r="B153" s="38"/>
      <c r="C153" s="3"/>
      <c r="D153" s="44"/>
      <c r="E153" s="58"/>
      <c r="F153" s="59"/>
    </row>
    <row r="154" spans="1:6" s="14" customFormat="1" ht="27">
      <c r="A154" s="2"/>
      <c r="B154" s="38"/>
      <c r="C154" s="3"/>
      <c r="D154" s="44"/>
      <c r="E154" s="58"/>
      <c r="F154" s="59"/>
    </row>
    <row r="155" spans="1:6" s="14" customFormat="1" ht="27">
      <c r="A155" s="2"/>
      <c r="B155" s="38"/>
      <c r="C155" s="3"/>
      <c r="D155" s="44"/>
      <c r="E155" s="58"/>
      <c r="F155" s="59"/>
    </row>
    <row r="156" spans="1:6" s="14" customFormat="1" ht="27">
      <c r="A156" s="2"/>
      <c r="B156" s="38"/>
      <c r="C156" s="3"/>
      <c r="D156" s="44"/>
      <c r="E156" s="58"/>
      <c r="F156" s="59"/>
    </row>
    <row r="157" spans="1:6" s="14" customFormat="1" ht="27">
      <c r="A157" s="2"/>
      <c r="B157" s="38"/>
      <c r="C157" s="3"/>
      <c r="D157" s="44"/>
      <c r="E157" s="58"/>
      <c r="F157" s="59"/>
    </row>
    <row r="158" spans="1:6" s="14" customFormat="1" ht="27">
      <c r="A158" s="2"/>
      <c r="B158" s="38"/>
      <c r="C158" s="3"/>
      <c r="D158" s="44"/>
      <c r="E158" s="58"/>
      <c r="F158" s="59"/>
    </row>
    <row r="159" spans="1:6" s="14" customFormat="1" ht="27">
      <c r="A159" s="2"/>
      <c r="B159" s="38"/>
      <c r="C159" s="3"/>
      <c r="D159" s="44"/>
      <c r="E159" s="58"/>
      <c r="F159" s="59"/>
    </row>
    <row r="160" spans="1:6" s="14" customFormat="1" ht="27">
      <c r="A160" s="2"/>
      <c r="B160" s="38"/>
      <c r="C160" s="3"/>
      <c r="D160" s="44"/>
      <c r="E160" s="58"/>
      <c r="F160" s="59"/>
    </row>
    <row r="161" spans="1:6" s="14" customFormat="1" ht="27">
      <c r="A161" s="2"/>
      <c r="B161" s="38"/>
      <c r="C161" s="3"/>
      <c r="D161" s="44"/>
      <c r="E161" s="58"/>
      <c r="F161" s="59"/>
    </row>
    <row r="162" spans="1:6" s="14" customFormat="1" ht="27">
      <c r="A162" s="2"/>
      <c r="B162" s="38"/>
      <c r="C162" s="3"/>
      <c r="D162" s="44"/>
      <c r="E162" s="58"/>
      <c r="F162" s="59"/>
    </row>
    <row r="163" spans="1:6" s="14" customFormat="1" ht="27">
      <c r="A163" s="2"/>
      <c r="B163" s="38"/>
      <c r="C163" s="3"/>
      <c r="D163" s="44"/>
      <c r="E163" s="58"/>
      <c r="F163" s="59"/>
    </row>
    <row r="164" spans="1:6" s="14" customFormat="1" ht="27">
      <c r="A164" s="2"/>
      <c r="B164" s="38"/>
      <c r="C164" s="3"/>
      <c r="D164" s="44"/>
      <c r="E164" s="58"/>
      <c r="F164" s="59"/>
    </row>
    <row r="165" spans="1:6" s="14" customFormat="1" ht="27">
      <c r="A165" s="2"/>
      <c r="B165" s="38"/>
      <c r="C165" s="3"/>
      <c r="D165" s="44"/>
      <c r="E165" s="58"/>
      <c r="F165" s="59"/>
    </row>
    <row r="166" spans="1:6" s="14" customFormat="1" ht="27">
      <c r="A166" s="2"/>
      <c r="B166" s="38"/>
      <c r="C166" s="3"/>
      <c r="D166" s="44"/>
      <c r="E166" s="58"/>
      <c r="F166" s="59"/>
    </row>
    <row r="167" spans="1:6" s="14" customFormat="1" ht="27">
      <c r="A167" s="2"/>
      <c r="B167" s="38"/>
      <c r="C167" s="3"/>
      <c r="D167" s="44"/>
      <c r="E167" s="58"/>
      <c r="F167" s="59"/>
    </row>
    <row r="168" spans="1:6" s="14" customFormat="1" ht="27">
      <c r="A168" s="2"/>
      <c r="B168" s="38"/>
      <c r="C168" s="3"/>
      <c r="D168" s="44"/>
      <c r="E168" s="58"/>
      <c r="F168" s="59"/>
    </row>
    <row r="169" spans="1:6" s="14" customFormat="1" ht="27">
      <c r="A169" s="2"/>
      <c r="B169" s="38"/>
      <c r="C169" s="3"/>
      <c r="D169" s="44"/>
      <c r="E169" s="58"/>
      <c r="F169" s="59"/>
    </row>
    <row r="170" spans="1:6" s="14" customFormat="1" ht="27">
      <c r="A170" s="2"/>
      <c r="B170" s="38"/>
      <c r="C170" s="3"/>
      <c r="D170" s="44"/>
      <c r="E170" s="58"/>
      <c r="F170" s="59"/>
    </row>
    <row r="171" spans="1:6" s="14" customFormat="1" ht="27">
      <c r="A171" s="2"/>
      <c r="B171" s="38"/>
      <c r="C171" s="3"/>
      <c r="D171" s="44"/>
      <c r="E171" s="58"/>
      <c r="F171" s="59"/>
    </row>
    <row r="172" spans="1:6" s="14" customFormat="1" ht="27">
      <c r="A172" s="2"/>
      <c r="B172" s="38"/>
      <c r="C172" s="3"/>
      <c r="D172" s="44"/>
      <c r="E172" s="58"/>
      <c r="F172" s="59"/>
    </row>
    <row r="173" spans="1:6" s="14" customFormat="1" ht="27">
      <c r="A173" s="2"/>
      <c r="B173" s="38"/>
      <c r="C173" s="3"/>
      <c r="D173" s="44"/>
      <c r="E173" s="58"/>
      <c r="F173" s="59"/>
    </row>
    <row r="174" spans="1:6" s="14" customFormat="1" ht="27">
      <c r="A174" s="2"/>
      <c r="B174" s="38"/>
      <c r="C174" s="3"/>
      <c r="D174" s="44"/>
      <c r="E174" s="58"/>
      <c r="F174" s="59"/>
    </row>
    <row r="175" spans="1:6" s="14" customFormat="1" ht="27">
      <c r="A175" s="2"/>
      <c r="B175" s="38"/>
      <c r="C175" s="3"/>
      <c r="D175" s="44"/>
      <c r="E175" s="58"/>
      <c r="F175" s="59"/>
    </row>
    <row r="176" spans="1:6" s="14" customFormat="1" ht="27">
      <c r="A176" s="2"/>
      <c r="B176" s="38"/>
      <c r="C176" s="3"/>
      <c r="D176" s="44"/>
      <c r="E176" s="58"/>
      <c r="F176" s="59"/>
    </row>
    <row r="177" spans="1:6" s="14" customFormat="1" ht="27">
      <c r="A177" s="2"/>
      <c r="B177" s="38"/>
      <c r="C177" s="3"/>
      <c r="D177" s="44"/>
      <c r="E177" s="58"/>
      <c r="F177" s="59"/>
    </row>
    <row r="178" spans="1:6" s="14" customFormat="1" ht="27">
      <c r="A178" s="2"/>
      <c r="B178" s="38"/>
      <c r="C178" s="3"/>
      <c r="D178" s="44"/>
      <c r="E178" s="58"/>
      <c r="F178" s="59"/>
    </row>
    <row r="179" spans="1:6" s="14" customFormat="1" ht="27">
      <c r="A179" s="2"/>
      <c r="B179" s="38"/>
      <c r="C179" s="3"/>
      <c r="D179" s="44"/>
      <c r="E179" s="58"/>
      <c r="F179" s="59"/>
    </row>
    <row r="180" spans="1:6" s="14" customFormat="1" ht="27">
      <c r="A180" s="2"/>
      <c r="B180" s="38"/>
      <c r="C180" s="3"/>
      <c r="D180" s="44"/>
      <c r="E180" s="58"/>
      <c r="F180" s="59"/>
    </row>
    <row r="181" spans="1:6" s="14" customFormat="1" ht="27">
      <c r="A181" s="2"/>
      <c r="B181" s="38"/>
      <c r="C181" s="3"/>
      <c r="D181" s="44"/>
      <c r="E181" s="58"/>
      <c r="F181" s="59"/>
    </row>
    <row r="182" spans="1:6" s="14" customFormat="1" ht="27">
      <c r="A182" s="2"/>
      <c r="B182" s="38"/>
      <c r="C182" s="3"/>
      <c r="D182" s="44"/>
      <c r="E182" s="58"/>
      <c r="F182" s="59"/>
    </row>
    <row r="183" spans="1:6" s="14" customFormat="1" ht="27">
      <c r="A183" s="2"/>
      <c r="B183" s="38"/>
      <c r="C183" s="3"/>
      <c r="D183" s="44"/>
      <c r="E183" s="58"/>
      <c r="F183" s="59"/>
    </row>
    <row r="184" spans="1:6" s="14" customFormat="1" ht="27">
      <c r="A184" s="2"/>
      <c r="B184" s="38"/>
      <c r="C184" s="3"/>
      <c r="D184" s="44"/>
      <c r="E184" s="58"/>
      <c r="F184" s="59"/>
    </row>
    <row r="185" spans="1:6" s="14" customFormat="1" ht="27">
      <c r="A185" s="2"/>
      <c r="B185" s="38"/>
      <c r="C185" s="3"/>
      <c r="D185" s="44"/>
      <c r="E185" s="58"/>
      <c r="F185" s="59"/>
    </row>
    <row r="186" spans="1:6" s="14" customFormat="1" ht="27">
      <c r="A186" s="2"/>
      <c r="B186" s="38"/>
      <c r="C186" s="3"/>
      <c r="D186" s="44"/>
      <c r="E186" s="58"/>
      <c r="F186" s="59"/>
    </row>
    <row r="187" spans="1:6" s="14" customFormat="1" ht="27">
      <c r="A187" s="2"/>
      <c r="B187" s="38"/>
      <c r="C187" s="3"/>
      <c r="D187" s="44"/>
      <c r="E187" s="58"/>
      <c r="F187" s="59"/>
    </row>
    <row r="188" spans="1:6" s="14" customFormat="1" ht="27">
      <c r="A188" s="2"/>
      <c r="B188" s="38"/>
      <c r="C188" s="3"/>
      <c r="D188" s="44"/>
      <c r="E188" s="58"/>
      <c r="F188" s="59"/>
    </row>
    <row r="189" spans="1:6" s="14" customFormat="1" ht="27">
      <c r="A189" s="2"/>
      <c r="B189" s="38"/>
      <c r="C189" s="3"/>
      <c r="D189" s="44"/>
      <c r="E189" s="58"/>
      <c r="F189" s="59"/>
    </row>
    <row r="190" spans="1:6" s="14" customFormat="1" ht="27">
      <c r="A190" s="2"/>
      <c r="B190" s="38"/>
      <c r="C190" s="3"/>
      <c r="D190" s="44"/>
      <c r="E190" s="58"/>
      <c r="F190" s="59"/>
    </row>
    <row r="191" spans="1:6" s="14" customFormat="1" ht="27">
      <c r="A191" s="2"/>
      <c r="B191" s="38"/>
      <c r="C191" s="3"/>
      <c r="D191" s="44"/>
      <c r="E191" s="58"/>
      <c r="F191" s="59"/>
    </row>
    <row r="192" spans="1:6" s="14" customFormat="1" ht="27">
      <c r="A192" s="2"/>
      <c r="B192" s="38"/>
      <c r="C192" s="3"/>
      <c r="D192" s="44"/>
      <c r="E192" s="58"/>
      <c r="F192" s="59"/>
    </row>
    <row r="193" spans="1:6" s="14" customFormat="1" ht="27">
      <c r="A193" s="2"/>
      <c r="B193" s="38"/>
      <c r="C193" s="3"/>
      <c r="D193" s="44"/>
      <c r="E193" s="58"/>
      <c r="F193" s="59"/>
    </row>
    <row r="194" spans="1:6" s="14" customFormat="1" ht="27">
      <c r="A194" s="2"/>
      <c r="B194" s="38"/>
      <c r="C194" s="3"/>
      <c r="D194" s="44"/>
      <c r="E194" s="58"/>
      <c r="F194" s="59"/>
    </row>
    <row r="195" spans="1:6" s="14" customFormat="1" ht="27">
      <c r="A195" s="2"/>
      <c r="B195" s="38"/>
      <c r="C195" s="3"/>
      <c r="D195" s="44"/>
      <c r="E195" s="58"/>
      <c r="F195" s="59"/>
    </row>
    <row r="196" spans="1:6" s="14" customFormat="1" ht="27">
      <c r="A196" s="2"/>
      <c r="B196" s="38"/>
      <c r="C196" s="3"/>
      <c r="D196" s="44"/>
      <c r="E196" s="58"/>
      <c r="F196" s="59"/>
    </row>
    <row r="197" spans="1:6" s="14" customFormat="1" ht="27">
      <c r="A197" s="2"/>
      <c r="B197" s="38"/>
      <c r="C197" s="3"/>
      <c r="D197" s="44"/>
      <c r="E197" s="58"/>
      <c r="F197" s="59"/>
    </row>
    <row r="198" spans="1:6" s="14" customFormat="1" ht="27">
      <c r="A198" s="2"/>
      <c r="B198" s="38"/>
      <c r="C198" s="3"/>
      <c r="D198" s="44"/>
      <c r="E198" s="58"/>
      <c r="F198" s="59"/>
    </row>
    <row r="199" spans="1:6" s="14" customFormat="1" ht="27">
      <c r="A199" s="2"/>
      <c r="B199" s="38"/>
      <c r="C199" s="3"/>
      <c r="D199" s="44"/>
      <c r="E199" s="58"/>
      <c r="F199" s="59"/>
    </row>
    <row r="200" spans="1:6" s="14" customFormat="1" ht="27">
      <c r="A200" s="2"/>
      <c r="B200" s="38"/>
      <c r="C200" s="3"/>
      <c r="D200" s="44"/>
      <c r="E200" s="58"/>
      <c r="F200" s="59"/>
    </row>
    <row r="201" spans="1:6" s="14" customFormat="1" ht="27">
      <c r="A201" s="2"/>
      <c r="B201" s="38"/>
      <c r="C201" s="3"/>
      <c r="D201" s="44"/>
      <c r="E201" s="58"/>
      <c r="F201" s="59"/>
    </row>
    <row r="202" spans="1:6" s="14" customFormat="1" ht="27">
      <c r="A202" s="2"/>
      <c r="B202" s="38"/>
      <c r="C202" s="3"/>
      <c r="D202" s="44"/>
      <c r="E202" s="58"/>
      <c r="F202" s="59"/>
    </row>
  </sheetData>
  <sheetProtection/>
  <mergeCells count="3">
    <mergeCell ref="D1:E1"/>
    <mergeCell ref="A4:F4"/>
    <mergeCell ref="C2:F2"/>
  </mergeCells>
  <printOptions horizontalCentered="1"/>
  <pageMargins left="0.2" right="0.2" top="0.35" bottom="0.32" header="0.17" footer="0"/>
  <pageSetup fitToHeight="5" horizontalDpi="600" verticalDpi="600" orientation="portrait" paperSize="9" scale="55" r:id="rId1"/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8"/>
  <sheetViews>
    <sheetView view="pageBreakPreview" zoomScale="75" zoomScaleNormal="75" zoomScaleSheetLayoutView="75" zoomScalePageLayoutView="0" workbookViewId="0" topLeftCell="A1">
      <selection activeCell="E17" sqref="E17"/>
    </sheetView>
  </sheetViews>
  <sheetFormatPr defaultColWidth="9.00390625" defaultRowHeight="12.75"/>
  <cols>
    <col min="1" max="1" width="18.25390625" style="1" customWidth="1"/>
    <col min="2" max="2" width="88.375" style="34" customWidth="1"/>
    <col min="3" max="3" width="22.625" style="3" customWidth="1"/>
    <col min="4" max="4" width="20.625" style="3" customWidth="1"/>
    <col min="5" max="5" width="17.625" style="60" customWidth="1"/>
    <col min="6" max="6" width="5.625" style="45" customWidth="1"/>
    <col min="7" max="16384" width="9.125" style="45" customWidth="1"/>
  </cols>
  <sheetData>
    <row r="1" spans="1:5" s="6" customFormat="1" ht="55.5" customHeight="1">
      <c r="A1" s="5"/>
      <c r="B1" s="34"/>
      <c r="D1" s="240" t="s">
        <v>50</v>
      </c>
      <c r="E1" s="240"/>
    </row>
    <row r="2" spans="1:5" s="6" customFormat="1" ht="16.5" customHeight="1">
      <c r="A2" s="8"/>
      <c r="B2" s="35"/>
      <c r="C2" s="9"/>
      <c r="D2" s="243"/>
      <c r="E2" s="243"/>
    </row>
    <row r="3" spans="1:5" s="6" customFormat="1" ht="2.25" customHeight="1" hidden="1">
      <c r="A3" s="8"/>
      <c r="B3" s="35"/>
      <c r="C3" s="9"/>
      <c r="D3" s="42"/>
      <c r="E3" s="22"/>
    </row>
    <row r="4" spans="1:5" s="43" customFormat="1" ht="39.75" customHeight="1">
      <c r="A4" s="241" t="s">
        <v>125</v>
      </c>
      <c r="B4" s="241"/>
      <c r="C4" s="241"/>
      <c r="D4" s="241"/>
      <c r="E4" s="241"/>
    </row>
    <row r="5" spans="1:5" s="43" customFormat="1" ht="18.75" customHeight="1" thickBot="1">
      <c r="A5" s="10"/>
      <c r="B5" s="36"/>
      <c r="C5" s="11"/>
      <c r="D5" s="11"/>
      <c r="E5" s="10"/>
    </row>
    <row r="6" spans="1:5" s="25" customFormat="1" ht="90.75" customHeight="1" thickBot="1">
      <c r="A6" s="62" t="s">
        <v>0</v>
      </c>
      <c r="B6" s="63" t="s">
        <v>1</v>
      </c>
      <c r="C6" s="47" t="s">
        <v>103</v>
      </c>
      <c r="D6" s="47" t="s">
        <v>48</v>
      </c>
      <c r="E6" s="199" t="s">
        <v>43</v>
      </c>
    </row>
    <row r="7" spans="1:5" s="28" customFormat="1" ht="34.5" customHeight="1">
      <c r="A7" s="75"/>
      <c r="B7" s="75" t="s">
        <v>17</v>
      </c>
      <c r="C7" s="152"/>
      <c r="D7" s="152"/>
      <c r="E7" s="200"/>
    </row>
    <row r="8" spans="1:5" s="12" customFormat="1" ht="0.75" customHeight="1">
      <c r="A8" s="79">
        <v>21110000</v>
      </c>
      <c r="B8" s="79" t="s">
        <v>104</v>
      </c>
      <c r="C8" s="153"/>
      <c r="D8" s="149"/>
      <c r="E8" s="201"/>
    </row>
    <row r="9" spans="1:5" s="29" customFormat="1" ht="35.25" customHeight="1" hidden="1">
      <c r="A9" s="118">
        <v>41030000</v>
      </c>
      <c r="B9" s="119" t="s">
        <v>14</v>
      </c>
      <c r="C9" s="154"/>
      <c r="D9" s="154"/>
      <c r="E9" s="201" t="e">
        <f>D9/C9*100</f>
        <v>#DIV/0!</v>
      </c>
    </row>
    <row r="10" spans="1:5" s="29" customFormat="1" ht="24.75" customHeight="1">
      <c r="A10" s="86">
        <v>25000000</v>
      </c>
      <c r="B10" s="83" t="s">
        <v>10</v>
      </c>
      <c r="C10" s="158">
        <v>2256400</v>
      </c>
      <c r="D10" s="158">
        <v>4123301.7</v>
      </c>
      <c r="E10" s="202">
        <f>D10/C10*100</f>
        <v>182.73806505938663</v>
      </c>
    </row>
    <row r="11" spans="1:5" s="30" customFormat="1" ht="0.75" customHeight="1" thickBot="1">
      <c r="A11" s="120">
        <v>41034500</v>
      </c>
      <c r="B11" s="120" t="s">
        <v>70</v>
      </c>
      <c r="C11" s="187"/>
      <c r="D11" s="187"/>
      <c r="E11" s="203" t="e">
        <f>D11/C11*100</f>
        <v>#DIV/0!</v>
      </c>
    </row>
    <row r="12" spans="1:5" s="31" customFormat="1" ht="34.5" customHeight="1" thickBot="1">
      <c r="A12" s="84"/>
      <c r="B12" s="85" t="s">
        <v>18</v>
      </c>
      <c r="C12" s="186">
        <f>C8+C10</f>
        <v>2256400</v>
      </c>
      <c r="D12" s="186">
        <f>D8+D10</f>
        <v>4123301.7</v>
      </c>
      <c r="E12" s="204">
        <f>D12/C12*100</f>
        <v>182.73806505938663</v>
      </c>
    </row>
    <row r="13" spans="1:5" s="12" customFormat="1" ht="30" customHeight="1">
      <c r="A13" s="113"/>
      <c r="B13" s="145" t="s">
        <v>23</v>
      </c>
      <c r="C13" s="155"/>
      <c r="D13" s="155"/>
      <c r="E13" s="205"/>
    </row>
    <row r="14" spans="1:5" s="12" customFormat="1" ht="30" customHeight="1">
      <c r="A14" s="66" t="s">
        <v>59</v>
      </c>
      <c r="B14" s="65" t="s">
        <v>3</v>
      </c>
      <c r="C14" s="162">
        <v>127376</v>
      </c>
      <c r="D14" s="162">
        <v>140614.35</v>
      </c>
      <c r="E14" s="206">
        <f aca="true" t="shared" si="0" ref="E14:E28">D14/C14*100</f>
        <v>110.39312743373948</v>
      </c>
    </row>
    <row r="15" spans="1:5" s="12" customFormat="1" ht="30" customHeight="1">
      <c r="A15" s="66" t="s">
        <v>60</v>
      </c>
      <c r="B15" s="65" t="s">
        <v>4</v>
      </c>
      <c r="C15" s="162">
        <v>4207232.1</v>
      </c>
      <c r="D15" s="162">
        <v>4365060.37</v>
      </c>
      <c r="E15" s="206">
        <f>D15/C15*100</f>
        <v>103.75135638464063</v>
      </c>
    </row>
    <row r="16" spans="1:5" s="12" customFormat="1" ht="30" customHeight="1">
      <c r="A16" s="66" t="s">
        <v>61</v>
      </c>
      <c r="B16" s="65" t="s">
        <v>5</v>
      </c>
      <c r="C16" s="162">
        <v>206200</v>
      </c>
      <c r="D16" s="162">
        <v>996878.43</v>
      </c>
      <c r="E16" s="206">
        <f t="shared" si="0"/>
        <v>483.45219689621734</v>
      </c>
    </row>
    <row r="17" spans="1:5" s="12" customFormat="1" ht="22.5" customHeight="1">
      <c r="A17" s="66" t="s">
        <v>62</v>
      </c>
      <c r="B17" s="65" t="s">
        <v>32</v>
      </c>
      <c r="C17" s="162">
        <v>820800</v>
      </c>
      <c r="D17" s="162">
        <v>809084.13</v>
      </c>
      <c r="E17" s="206">
        <f t="shared" si="0"/>
        <v>98.57262792397661</v>
      </c>
    </row>
    <row r="18" spans="1:5" s="12" customFormat="1" ht="19.5" customHeight="1">
      <c r="A18" s="66" t="s">
        <v>63</v>
      </c>
      <c r="B18" s="65" t="s">
        <v>87</v>
      </c>
      <c r="C18" s="162">
        <v>166030</v>
      </c>
      <c r="D18" s="162">
        <v>288776.24</v>
      </c>
      <c r="E18" s="206">
        <f t="shared" si="0"/>
        <v>173.93015720050593</v>
      </c>
    </row>
    <row r="19" spans="1:5" s="12" customFormat="1" ht="19.5" customHeight="1">
      <c r="A19" s="66" t="s">
        <v>64</v>
      </c>
      <c r="B19" s="65" t="s">
        <v>88</v>
      </c>
      <c r="C19" s="162">
        <v>34390</v>
      </c>
      <c r="D19" s="162">
        <v>34390</v>
      </c>
      <c r="E19" s="206">
        <f t="shared" si="0"/>
        <v>100</v>
      </c>
    </row>
    <row r="20" spans="1:5" s="12" customFormat="1" ht="28.5" customHeight="1">
      <c r="A20" s="66" t="s">
        <v>121</v>
      </c>
      <c r="B20" s="65" t="s">
        <v>122</v>
      </c>
      <c r="C20" s="162">
        <v>1103352</v>
      </c>
      <c r="D20" s="162">
        <v>1103352</v>
      </c>
      <c r="E20" s="206">
        <f t="shared" si="0"/>
        <v>100</v>
      </c>
    </row>
    <row r="21" spans="1:5" s="12" customFormat="1" ht="22.5" customHeight="1">
      <c r="A21" s="66" t="s">
        <v>89</v>
      </c>
      <c r="B21" s="65" t="s">
        <v>90</v>
      </c>
      <c r="C21" s="162">
        <v>6382215.4</v>
      </c>
      <c r="D21" s="162">
        <v>6348025.850000001</v>
      </c>
      <c r="E21" s="206">
        <f t="shared" si="0"/>
        <v>99.46429965369079</v>
      </c>
    </row>
    <row r="22" spans="1:5" s="12" customFormat="1" ht="1.5" customHeight="1" hidden="1">
      <c r="A22" s="114" t="s">
        <v>71</v>
      </c>
      <c r="B22" s="115" t="s">
        <v>70</v>
      </c>
      <c r="C22" s="162"/>
      <c r="D22" s="162"/>
      <c r="E22" s="207" t="e">
        <f t="shared" si="0"/>
        <v>#DIV/0!</v>
      </c>
    </row>
    <row r="23" spans="1:5" s="31" customFormat="1" ht="34.5" customHeight="1">
      <c r="A23" s="87"/>
      <c r="B23" s="146" t="s">
        <v>26</v>
      </c>
      <c r="C23" s="165">
        <f>C14+C15+C16+C17+C18+C19+C20+C21</f>
        <v>13047595.5</v>
      </c>
      <c r="D23" s="165">
        <f>D14+D15+D16+D17+D18+D19+D20+D21</f>
        <v>14086181.370000001</v>
      </c>
      <c r="E23" s="208">
        <f t="shared" si="0"/>
        <v>107.95997906280894</v>
      </c>
    </row>
    <row r="24" spans="1:5" s="30" customFormat="1" ht="0.75" customHeight="1" hidden="1">
      <c r="A24" s="116">
        <v>250354</v>
      </c>
      <c r="B24" s="147" t="s">
        <v>33</v>
      </c>
      <c r="C24" s="188"/>
      <c r="D24" s="180"/>
      <c r="E24" s="209"/>
    </row>
    <row r="25" spans="1:5" s="30" customFormat="1" ht="23.25" hidden="1">
      <c r="A25" s="116">
        <v>250380</v>
      </c>
      <c r="B25" s="71" t="s">
        <v>13</v>
      </c>
      <c r="C25" s="189"/>
      <c r="D25" s="180"/>
      <c r="E25" s="209"/>
    </row>
    <row r="26" spans="1:5" s="30" customFormat="1" ht="30" customHeight="1">
      <c r="A26" s="117"/>
      <c r="B26" s="146" t="s">
        <v>27</v>
      </c>
      <c r="C26" s="165">
        <f>C23+C24+C25</f>
        <v>13047595.5</v>
      </c>
      <c r="D26" s="165">
        <f>D23+D24</f>
        <v>14086181.370000001</v>
      </c>
      <c r="E26" s="208">
        <f t="shared" si="0"/>
        <v>107.95997906280894</v>
      </c>
    </row>
    <row r="27" spans="1:5" s="30" customFormat="1" ht="28.5" customHeight="1">
      <c r="A27" s="72"/>
      <c r="B27" s="33" t="s">
        <v>28</v>
      </c>
      <c r="C27" s="156"/>
      <c r="D27" s="156"/>
      <c r="E27" s="210"/>
    </row>
    <row r="28" spans="1:5" s="49" customFormat="1" ht="36" customHeight="1">
      <c r="A28" s="76" t="s">
        <v>98</v>
      </c>
      <c r="B28" s="77" t="s">
        <v>99</v>
      </c>
      <c r="C28" s="190">
        <v>27000</v>
      </c>
      <c r="D28" s="190">
        <v>27000</v>
      </c>
      <c r="E28" s="211">
        <f t="shared" si="0"/>
        <v>100</v>
      </c>
    </row>
    <row r="29" spans="1:5" s="49" customFormat="1" ht="39.75" customHeight="1">
      <c r="A29" s="76" t="s">
        <v>100</v>
      </c>
      <c r="B29" s="77" t="s">
        <v>101</v>
      </c>
      <c r="C29" s="191">
        <v>-27000</v>
      </c>
      <c r="D29" s="191">
        <v>-27000</v>
      </c>
      <c r="E29" s="211">
        <f>D29/C29*100</f>
        <v>100</v>
      </c>
    </row>
    <row r="30" spans="1:5" s="48" customFormat="1" ht="30" customHeight="1">
      <c r="A30" s="109"/>
      <c r="B30" s="73" t="s">
        <v>29</v>
      </c>
      <c r="C30" s="192">
        <f>SUM(C28:C29)</f>
        <v>0</v>
      </c>
      <c r="D30" s="197">
        <f>SUM(D28:D29)</f>
        <v>0</v>
      </c>
      <c r="E30" s="212"/>
    </row>
    <row r="31" spans="1:5" s="25" customFormat="1" ht="30" customHeight="1">
      <c r="A31" s="132"/>
      <c r="B31" s="32" t="s">
        <v>39</v>
      </c>
      <c r="C31" s="157"/>
      <c r="D31" s="157"/>
      <c r="E31" s="213"/>
    </row>
    <row r="32" spans="1:5" s="25" customFormat="1" ht="33" customHeight="1">
      <c r="A32" s="140">
        <v>602000</v>
      </c>
      <c r="B32" s="141" t="s">
        <v>37</v>
      </c>
      <c r="C32" s="194">
        <f>C33-C34+C35+C36</f>
        <v>10791195.5</v>
      </c>
      <c r="D32" s="194">
        <f>D33-D34+D35+D36</f>
        <v>9962879.67</v>
      </c>
      <c r="E32" s="213"/>
    </row>
    <row r="33" spans="1:5" s="12" customFormat="1" ht="36" customHeight="1">
      <c r="A33" s="141">
        <v>602100</v>
      </c>
      <c r="B33" s="141" t="s">
        <v>40</v>
      </c>
      <c r="C33" s="193">
        <v>67413.4</v>
      </c>
      <c r="D33" s="183">
        <v>1149335.08</v>
      </c>
      <c r="E33" s="213"/>
    </row>
    <row r="34" spans="1:5" s="12" customFormat="1" ht="30" customHeight="1">
      <c r="A34" s="142">
        <v>602200</v>
      </c>
      <c r="B34" s="142" t="s">
        <v>11</v>
      </c>
      <c r="C34" s="195"/>
      <c r="D34" s="183">
        <v>920366.95</v>
      </c>
      <c r="E34" s="213"/>
    </row>
    <row r="35" spans="1:5" s="12" customFormat="1" ht="30" customHeight="1">
      <c r="A35" s="142">
        <v>602300</v>
      </c>
      <c r="B35" s="67" t="s">
        <v>46</v>
      </c>
      <c r="C35" s="195"/>
      <c r="D35" s="183">
        <v>-340120.27</v>
      </c>
      <c r="E35" s="214"/>
    </row>
    <row r="36" spans="1:5" s="12" customFormat="1" ht="38.25" customHeight="1" thickBot="1">
      <c r="A36" s="143">
        <v>602400</v>
      </c>
      <c r="B36" s="144" t="s">
        <v>15</v>
      </c>
      <c r="C36" s="193">
        <v>10723782.1</v>
      </c>
      <c r="D36" s="216">
        <v>10074031.81</v>
      </c>
      <c r="E36" s="215"/>
    </row>
    <row r="37" spans="1:5" s="12" customFormat="1" ht="38.25" customHeight="1" thickBot="1">
      <c r="A37" s="138"/>
      <c r="B37" s="144" t="s">
        <v>41</v>
      </c>
      <c r="C37" s="196">
        <f>C32</f>
        <v>10791195.5</v>
      </c>
      <c r="D37" s="198">
        <f>D32</f>
        <v>9962879.67</v>
      </c>
      <c r="E37" s="215"/>
    </row>
    <row r="38" spans="1:5" s="7" customFormat="1" ht="15.75" customHeight="1">
      <c r="A38" s="17"/>
      <c r="B38" s="37"/>
      <c r="E38" s="51"/>
    </row>
    <row r="39" spans="1:5" s="7" customFormat="1" ht="15.75" customHeight="1">
      <c r="A39" s="18"/>
      <c r="B39" s="46" t="s">
        <v>42</v>
      </c>
      <c r="C39" s="40">
        <f>+C12-C26-C30+C37</f>
        <v>0</v>
      </c>
      <c r="D39" s="40">
        <f>+D12-D26-D30+D37</f>
        <v>0</v>
      </c>
      <c r="E39" s="51"/>
    </row>
    <row r="40" spans="1:5" s="7" customFormat="1" ht="15.75" customHeight="1">
      <c r="A40" s="18"/>
      <c r="B40" s="37"/>
      <c r="E40" s="51"/>
    </row>
    <row r="41" spans="1:5" s="7" customFormat="1" ht="15.75" customHeight="1">
      <c r="A41" s="18"/>
      <c r="B41" s="37"/>
      <c r="E41" s="51"/>
    </row>
    <row r="42" spans="1:5" s="16" customFormat="1" ht="18.75" customHeight="1">
      <c r="A42" s="19"/>
      <c r="B42" s="39" t="s">
        <v>49</v>
      </c>
      <c r="C42" s="15"/>
      <c r="D42" s="15"/>
      <c r="E42" s="53"/>
    </row>
    <row r="43" spans="1:5" s="13" customFormat="1" ht="15.75" customHeight="1">
      <c r="A43" s="20"/>
      <c r="B43" s="37"/>
      <c r="C43" s="4"/>
      <c r="D43" s="4"/>
      <c r="E43" s="55"/>
    </row>
    <row r="44" spans="1:5" s="13" customFormat="1" ht="15.75" customHeight="1">
      <c r="A44" s="20"/>
      <c r="B44" s="37"/>
      <c r="C44" s="4"/>
      <c r="D44" s="4"/>
      <c r="E44" s="55"/>
    </row>
    <row r="45" spans="1:5" s="13" customFormat="1" ht="15.75" customHeight="1">
      <c r="A45" s="20"/>
      <c r="B45" s="37"/>
      <c r="C45" s="4"/>
      <c r="D45" s="4"/>
      <c r="E45" s="57"/>
    </row>
    <row r="46" spans="1:5" s="13" customFormat="1" ht="15.75" customHeight="1">
      <c r="A46" s="20"/>
      <c r="B46" s="37"/>
      <c r="C46" s="4"/>
      <c r="D46" s="4"/>
      <c r="E46" s="55"/>
    </row>
    <row r="47" spans="1:5" s="13" customFormat="1" ht="15.75" customHeight="1">
      <c r="A47" s="20"/>
      <c r="B47" s="37"/>
      <c r="C47" s="4"/>
      <c r="D47" s="4"/>
      <c r="E47" s="55"/>
    </row>
    <row r="48" spans="1:5" s="13" customFormat="1" ht="15.75" customHeight="1">
      <c r="A48" s="20"/>
      <c r="B48" s="37"/>
      <c r="C48" s="4"/>
      <c r="D48" s="4"/>
      <c r="E48" s="55"/>
    </row>
    <row r="49" spans="1:5" s="13" customFormat="1" ht="15.75" customHeight="1">
      <c r="A49" s="20"/>
      <c r="B49" s="37"/>
      <c r="C49" s="4"/>
      <c r="D49" s="4"/>
      <c r="E49" s="55"/>
    </row>
    <row r="50" spans="1:5" s="13" customFormat="1" ht="15.75" customHeight="1">
      <c r="A50" s="20"/>
      <c r="B50" s="37"/>
      <c r="C50" s="4"/>
      <c r="D50" s="4"/>
      <c r="E50" s="55"/>
    </row>
    <row r="51" spans="1:5" s="14" customFormat="1" ht="27">
      <c r="A51" s="21"/>
      <c r="B51" s="38"/>
      <c r="C51" s="3"/>
      <c r="D51" s="44"/>
      <c r="E51" s="58"/>
    </row>
    <row r="52" spans="1:5" s="14" customFormat="1" ht="27">
      <c r="A52" s="21"/>
      <c r="B52" s="38"/>
      <c r="C52" s="3"/>
      <c r="D52" s="44"/>
      <c r="E52" s="58"/>
    </row>
    <row r="53" spans="1:5" s="14" customFormat="1" ht="27">
      <c r="A53" s="21"/>
      <c r="B53" s="38"/>
      <c r="C53" s="3"/>
      <c r="D53" s="44"/>
      <c r="E53" s="58"/>
    </row>
    <row r="54" spans="1:5" s="14" customFormat="1" ht="27">
      <c r="A54" s="21"/>
      <c r="B54" s="38"/>
      <c r="C54" s="3"/>
      <c r="D54" s="44"/>
      <c r="E54" s="58"/>
    </row>
    <row r="55" spans="1:5" s="14" customFormat="1" ht="27">
      <c r="A55" s="21"/>
      <c r="B55" s="38"/>
      <c r="C55" s="3"/>
      <c r="D55" s="44"/>
      <c r="E55" s="58"/>
    </row>
    <row r="56" spans="1:5" s="14" customFormat="1" ht="27">
      <c r="A56" s="21"/>
      <c r="B56" s="38"/>
      <c r="C56" s="3"/>
      <c r="D56" s="44"/>
      <c r="E56" s="58"/>
    </row>
    <row r="57" spans="1:5" s="14" customFormat="1" ht="27">
      <c r="A57" s="21"/>
      <c r="B57" s="38"/>
      <c r="C57" s="3"/>
      <c r="D57" s="44"/>
      <c r="E57" s="58"/>
    </row>
    <row r="58" spans="1:5" s="14" customFormat="1" ht="27">
      <c r="A58" s="21"/>
      <c r="B58" s="38"/>
      <c r="C58" s="3"/>
      <c r="D58" s="44"/>
      <c r="E58" s="58"/>
    </row>
    <row r="59" spans="1:5" s="14" customFormat="1" ht="27">
      <c r="A59" s="21"/>
      <c r="B59" s="38"/>
      <c r="C59" s="3"/>
      <c r="D59" s="44"/>
      <c r="E59" s="58"/>
    </row>
    <row r="60" spans="1:5" s="14" customFormat="1" ht="27">
      <c r="A60" s="21"/>
      <c r="B60" s="38"/>
      <c r="C60" s="3"/>
      <c r="D60" s="44"/>
      <c r="E60" s="58"/>
    </row>
    <row r="61" spans="1:5" s="14" customFormat="1" ht="27">
      <c r="A61" s="21"/>
      <c r="B61" s="38"/>
      <c r="C61" s="3"/>
      <c r="D61" s="44"/>
      <c r="E61" s="58"/>
    </row>
    <row r="62" spans="1:5" s="14" customFormat="1" ht="27">
      <c r="A62" s="21"/>
      <c r="B62" s="38"/>
      <c r="C62" s="3"/>
      <c r="D62" s="44"/>
      <c r="E62" s="58"/>
    </row>
    <row r="63" spans="1:5" s="14" customFormat="1" ht="27">
      <c r="A63" s="21"/>
      <c r="B63" s="38"/>
      <c r="C63" s="3"/>
      <c r="D63" s="44"/>
      <c r="E63" s="58"/>
    </row>
    <row r="64" spans="1:5" s="14" customFormat="1" ht="27">
      <c r="A64" s="21"/>
      <c r="B64" s="38"/>
      <c r="C64" s="3"/>
      <c r="D64" s="44"/>
      <c r="E64" s="58"/>
    </row>
    <row r="65" spans="1:5" s="14" customFormat="1" ht="27">
      <c r="A65" s="21"/>
      <c r="B65" s="38"/>
      <c r="C65" s="3"/>
      <c r="D65" s="44"/>
      <c r="E65" s="58"/>
    </row>
    <row r="66" spans="1:5" s="14" customFormat="1" ht="27">
      <c r="A66" s="21"/>
      <c r="B66" s="38"/>
      <c r="C66" s="3"/>
      <c r="D66" s="44"/>
      <c r="E66" s="58"/>
    </row>
    <row r="67" spans="1:5" s="14" customFormat="1" ht="27">
      <c r="A67" s="21"/>
      <c r="B67" s="38"/>
      <c r="C67" s="3"/>
      <c r="D67" s="44"/>
      <c r="E67" s="58"/>
    </row>
    <row r="68" spans="1:5" s="14" customFormat="1" ht="27">
      <c r="A68" s="21"/>
      <c r="B68" s="38"/>
      <c r="C68" s="3"/>
      <c r="D68" s="44"/>
      <c r="E68" s="58"/>
    </row>
    <row r="69" spans="1:5" s="14" customFormat="1" ht="27">
      <c r="A69" s="21"/>
      <c r="B69" s="38"/>
      <c r="C69" s="3"/>
      <c r="D69" s="44"/>
      <c r="E69" s="58"/>
    </row>
    <row r="70" spans="1:5" s="14" customFormat="1" ht="27">
      <c r="A70" s="21"/>
      <c r="B70" s="38"/>
      <c r="C70" s="3"/>
      <c r="D70" s="44"/>
      <c r="E70" s="58"/>
    </row>
    <row r="71" spans="1:5" s="14" customFormat="1" ht="27">
      <c r="A71" s="21"/>
      <c r="B71" s="38"/>
      <c r="C71" s="3"/>
      <c r="D71" s="44"/>
      <c r="E71" s="58"/>
    </row>
    <row r="72" spans="1:5" s="14" customFormat="1" ht="27">
      <c r="A72" s="21"/>
      <c r="B72" s="38"/>
      <c r="C72" s="3"/>
      <c r="D72" s="44"/>
      <c r="E72" s="58"/>
    </row>
    <row r="73" spans="1:5" s="14" customFormat="1" ht="27">
      <c r="A73" s="21"/>
      <c r="B73" s="38"/>
      <c r="C73" s="3"/>
      <c r="D73" s="44"/>
      <c r="E73" s="58"/>
    </row>
    <row r="74" spans="1:5" s="14" customFormat="1" ht="27">
      <c r="A74" s="21"/>
      <c r="B74" s="38"/>
      <c r="C74" s="3"/>
      <c r="D74" s="44"/>
      <c r="E74" s="58"/>
    </row>
    <row r="75" spans="1:5" s="14" customFormat="1" ht="27">
      <c r="A75" s="21"/>
      <c r="B75" s="38"/>
      <c r="C75" s="3"/>
      <c r="D75" s="44"/>
      <c r="E75" s="58"/>
    </row>
    <row r="76" spans="1:5" s="14" customFormat="1" ht="27">
      <c r="A76" s="21"/>
      <c r="B76" s="38"/>
      <c r="C76" s="3"/>
      <c r="D76" s="44"/>
      <c r="E76" s="58"/>
    </row>
    <row r="77" spans="1:5" s="14" customFormat="1" ht="27">
      <c r="A77" s="21"/>
      <c r="B77" s="38"/>
      <c r="C77" s="3"/>
      <c r="D77" s="44"/>
      <c r="E77" s="58"/>
    </row>
    <row r="78" spans="1:5" s="14" customFormat="1" ht="27">
      <c r="A78" s="21"/>
      <c r="B78" s="38"/>
      <c r="C78" s="3"/>
      <c r="D78" s="44"/>
      <c r="E78" s="58"/>
    </row>
    <row r="79" spans="1:5" s="14" customFormat="1" ht="27">
      <c r="A79" s="21"/>
      <c r="B79" s="38"/>
      <c r="C79" s="3"/>
      <c r="D79" s="44"/>
      <c r="E79" s="58"/>
    </row>
    <row r="80" spans="1:5" s="14" customFormat="1" ht="27">
      <c r="A80" s="21"/>
      <c r="B80" s="38"/>
      <c r="C80" s="3"/>
      <c r="D80" s="44"/>
      <c r="E80" s="58"/>
    </row>
    <row r="81" spans="1:5" s="14" customFormat="1" ht="27">
      <c r="A81" s="21"/>
      <c r="B81" s="38"/>
      <c r="C81" s="3"/>
      <c r="D81" s="44"/>
      <c r="E81" s="58"/>
    </row>
    <row r="82" spans="1:5" s="14" customFormat="1" ht="27">
      <c r="A82" s="21"/>
      <c r="B82" s="38"/>
      <c r="C82" s="3"/>
      <c r="D82" s="44"/>
      <c r="E82" s="58"/>
    </row>
    <row r="83" spans="1:5" s="14" customFormat="1" ht="27">
      <c r="A83" s="21"/>
      <c r="B83" s="38"/>
      <c r="C83" s="3"/>
      <c r="D83" s="44"/>
      <c r="E83" s="58"/>
    </row>
    <row r="84" spans="1:5" s="14" customFormat="1" ht="27">
      <c r="A84" s="21"/>
      <c r="B84" s="38"/>
      <c r="C84" s="3"/>
      <c r="D84" s="44"/>
      <c r="E84" s="58"/>
    </row>
    <row r="85" spans="1:5" s="14" customFormat="1" ht="27">
      <c r="A85" s="21"/>
      <c r="B85" s="38"/>
      <c r="C85" s="3"/>
      <c r="D85" s="44"/>
      <c r="E85" s="58"/>
    </row>
    <row r="86" spans="1:5" s="14" customFormat="1" ht="27">
      <c r="A86" s="21"/>
      <c r="B86" s="38"/>
      <c r="C86" s="3"/>
      <c r="D86" s="44"/>
      <c r="E86" s="58"/>
    </row>
    <row r="87" spans="1:5" s="14" customFormat="1" ht="27">
      <c r="A87" s="21"/>
      <c r="B87" s="38"/>
      <c r="C87" s="3"/>
      <c r="D87" s="44"/>
      <c r="E87" s="58"/>
    </row>
    <row r="88" spans="1:5" s="14" customFormat="1" ht="27">
      <c r="A88" s="21"/>
      <c r="B88" s="38"/>
      <c r="C88" s="3"/>
      <c r="D88" s="44"/>
      <c r="E88" s="58"/>
    </row>
    <row r="89" spans="1:5" s="14" customFormat="1" ht="27">
      <c r="A89" s="21"/>
      <c r="B89" s="38"/>
      <c r="C89" s="3"/>
      <c r="D89" s="44"/>
      <c r="E89" s="58"/>
    </row>
    <row r="90" spans="1:5" s="14" customFormat="1" ht="27">
      <c r="A90" s="21"/>
      <c r="B90" s="38"/>
      <c r="C90" s="3"/>
      <c r="D90" s="44"/>
      <c r="E90" s="58"/>
    </row>
    <row r="91" spans="1:5" s="14" customFormat="1" ht="27">
      <c r="A91" s="21"/>
      <c r="B91" s="38"/>
      <c r="C91" s="3"/>
      <c r="D91" s="44"/>
      <c r="E91" s="58"/>
    </row>
    <row r="92" spans="1:5" s="14" customFormat="1" ht="27">
      <c r="A92" s="21"/>
      <c r="B92" s="38"/>
      <c r="C92" s="3"/>
      <c r="D92" s="44"/>
      <c r="E92" s="58"/>
    </row>
    <row r="93" spans="1:5" s="14" customFormat="1" ht="27">
      <c r="A93" s="21"/>
      <c r="B93" s="38"/>
      <c r="C93" s="3"/>
      <c r="D93" s="44"/>
      <c r="E93" s="58"/>
    </row>
    <row r="94" spans="1:5" s="14" customFormat="1" ht="27">
      <c r="A94" s="2"/>
      <c r="B94" s="38"/>
      <c r="C94" s="3"/>
      <c r="D94" s="44"/>
      <c r="E94" s="58"/>
    </row>
    <row r="95" spans="1:5" s="14" customFormat="1" ht="27">
      <c r="A95" s="2"/>
      <c r="B95" s="38"/>
      <c r="C95" s="3"/>
      <c r="D95" s="44"/>
      <c r="E95" s="58"/>
    </row>
    <row r="96" spans="1:5" s="14" customFormat="1" ht="27">
      <c r="A96" s="2"/>
      <c r="B96" s="38"/>
      <c r="C96" s="3"/>
      <c r="D96" s="44"/>
      <c r="E96" s="58"/>
    </row>
    <row r="97" spans="1:5" s="14" customFormat="1" ht="27">
      <c r="A97" s="2"/>
      <c r="B97" s="38"/>
      <c r="C97" s="3"/>
      <c r="D97" s="44"/>
      <c r="E97" s="58"/>
    </row>
    <row r="98" spans="1:5" s="14" customFormat="1" ht="27">
      <c r="A98" s="2"/>
      <c r="B98" s="38"/>
      <c r="C98" s="3"/>
      <c r="D98" s="44"/>
      <c r="E98" s="58"/>
    </row>
    <row r="99" spans="1:5" s="14" customFormat="1" ht="27">
      <c r="A99" s="2"/>
      <c r="B99" s="38"/>
      <c r="C99" s="3"/>
      <c r="D99" s="44"/>
      <c r="E99" s="58"/>
    </row>
    <row r="100" spans="1:5" s="14" customFormat="1" ht="27">
      <c r="A100" s="2"/>
      <c r="B100" s="38"/>
      <c r="C100" s="3"/>
      <c r="D100" s="44"/>
      <c r="E100" s="58"/>
    </row>
    <row r="101" spans="1:5" s="14" customFormat="1" ht="27">
      <c r="A101" s="2"/>
      <c r="B101" s="38"/>
      <c r="C101" s="3"/>
      <c r="D101" s="44"/>
      <c r="E101" s="58"/>
    </row>
    <row r="102" spans="1:5" s="14" customFormat="1" ht="27">
      <c r="A102" s="2"/>
      <c r="B102" s="38"/>
      <c r="C102" s="3"/>
      <c r="D102" s="44"/>
      <c r="E102" s="58"/>
    </row>
    <row r="103" spans="1:5" s="14" customFormat="1" ht="27">
      <c r="A103" s="2"/>
      <c r="B103" s="38"/>
      <c r="C103" s="3"/>
      <c r="D103" s="44"/>
      <c r="E103" s="58"/>
    </row>
    <row r="104" spans="1:5" s="14" customFormat="1" ht="27">
      <c r="A104" s="2"/>
      <c r="B104" s="38"/>
      <c r="C104" s="3"/>
      <c r="D104" s="44"/>
      <c r="E104" s="58"/>
    </row>
    <row r="105" spans="1:5" s="14" customFormat="1" ht="27">
      <c r="A105" s="2"/>
      <c r="B105" s="38"/>
      <c r="C105" s="3"/>
      <c r="D105" s="44"/>
      <c r="E105" s="58"/>
    </row>
    <row r="106" spans="1:5" s="14" customFormat="1" ht="27">
      <c r="A106" s="2"/>
      <c r="B106" s="38"/>
      <c r="C106" s="3"/>
      <c r="D106" s="44"/>
      <c r="E106" s="58"/>
    </row>
    <row r="107" spans="1:5" s="14" customFormat="1" ht="27">
      <c r="A107" s="2"/>
      <c r="B107" s="38"/>
      <c r="C107" s="3"/>
      <c r="D107" s="44"/>
      <c r="E107" s="58"/>
    </row>
    <row r="108" spans="1:5" s="14" customFormat="1" ht="27">
      <c r="A108" s="2"/>
      <c r="B108" s="38"/>
      <c r="C108" s="3"/>
      <c r="D108" s="44"/>
      <c r="E108" s="58"/>
    </row>
    <row r="109" spans="1:5" s="14" customFormat="1" ht="27">
      <c r="A109" s="2"/>
      <c r="B109" s="38"/>
      <c r="C109" s="3"/>
      <c r="D109" s="44"/>
      <c r="E109" s="58"/>
    </row>
    <row r="110" spans="1:5" s="14" customFormat="1" ht="27">
      <c r="A110" s="2"/>
      <c r="B110" s="38"/>
      <c r="C110" s="3"/>
      <c r="D110" s="44"/>
      <c r="E110" s="58"/>
    </row>
    <row r="111" spans="1:5" s="14" customFormat="1" ht="27">
      <c r="A111" s="2"/>
      <c r="B111" s="38"/>
      <c r="C111" s="3"/>
      <c r="D111" s="44"/>
      <c r="E111" s="58"/>
    </row>
    <row r="112" spans="1:5" s="14" customFormat="1" ht="27">
      <c r="A112" s="2"/>
      <c r="B112" s="38"/>
      <c r="C112" s="3"/>
      <c r="D112" s="44"/>
      <c r="E112" s="58"/>
    </row>
    <row r="113" spans="1:5" s="14" customFormat="1" ht="27">
      <c r="A113" s="2"/>
      <c r="B113" s="38"/>
      <c r="C113" s="3"/>
      <c r="D113" s="44"/>
      <c r="E113" s="58"/>
    </row>
    <row r="114" spans="1:5" s="14" customFormat="1" ht="27">
      <c r="A114" s="2"/>
      <c r="B114" s="38"/>
      <c r="C114" s="3"/>
      <c r="D114" s="44"/>
      <c r="E114" s="58"/>
    </row>
    <row r="115" spans="1:5" s="14" customFormat="1" ht="27">
      <c r="A115" s="2"/>
      <c r="B115" s="38"/>
      <c r="C115" s="3"/>
      <c r="D115" s="44"/>
      <c r="E115" s="58"/>
    </row>
    <row r="116" spans="1:5" s="14" customFormat="1" ht="27">
      <c r="A116" s="2"/>
      <c r="B116" s="38"/>
      <c r="C116" s="3"/>
      <c r="D116" s="44"/>
      <c r="E116" s="58"/>
    </row>
    <row r="117" spans="1:5" s="14" customFormat="1" ht="27">
      <c r="A117" s="2"/>
      <c r="B117" s="38"/>
      <c r="C117" s="3"/>
      <c r="D117" s="44"/>
      <c r="E117" s="58"/>
    </row>
    <row r="118" spans="1:5" s="14" customFormat="1" ht="27">
      <c r="A118" s="2"/>
      <c r="B118" s="38"/>
      <c r="C118" s="3"/>
      <c r="D118" s="44"/>
      <c r="E118" s="58"/>
    </row>
    <row r="119" spans="1:5" s="14" customFormat="1" ht="27">
      <c r="A119" s="2"/>
      <c r="B119" s="38"/>
      <c r="C119" s="3"/>
      <c r="D119" s="44"/>
      <c r="E119" s="58"/>
    </row>
    <row r="120" spans="1:5" s="14" customFormat="1" ht="27">
      <c r="A120" s="2"/>
      <c r="B120" s="38"/>
      <c r="C120" s="3"/>
      <c r="D120" s="44"/>
      <c r="E120" s="58"/>
    </row>
    <row r="121" spans="1:5" s="14" customFormat="1" ht="27">
      <c r="A121" s="2"/>
      <c r="B121" s="38"/>
      <c r="C121" s="3"/>
      <c r="D121" s="44"/>
      <c r="E121" s="58"/>
    </row>
    <row r="122" spans="1:5" s="14" customFormat="1" ht="27">
      <c r="A122" s="2"/>
      <c r="B122" s="38"/>
      <c r="C122" s="3"/>
      <c r="D122" s="44"/>
      <c r="E122" s="58"/>
    </row>
    <row r="123" spans="1:5" s="14" customFormat="1" ht="27">
      <c r="A123" s="2"/>
      <c r="B123" s="38"/>
      <c r="C123" s="3"/>
      <c r="D123" s="44"/>
      <c r="E123" s="58"/>
    </row>
    <row r="124" spans="1:5" s="14" customFormat="1" ht="27">
      <c r="A124" s="2"/>
      <c r="B124" s="38"/>
      <c r="C124" s="3"/>
      <c r="D124" s="44"/>
      <c r="E124" s="58"/>
    </row>
    <row r="125" spans="1:5" s="14" customFormat="1" ht="27">
      <c r="A125" s="2"/>
      <c r="B125" s="38"/>
      <c r="C125" s="3"/>
      <c r="D125" s="44"/>
      <c r="E125" s="58"/>
    </row>
    <row r="126" spans="1:5" s="14" customFormat="1" ht="27">
      <c r="A126" s="2"/>
      <c r="B126" s="38"/>
      <c r="C126" s="3"/>
      <c r="D126" s="44"/>
      <c r="E126" s="58"/>
    </row>
    <row r="127" spans="1:5" s="14" customFormat="1" ht="27">
      <c r="A127" s="2"/>
      <c r="B127" s="38"/>
      <c r="C127" s="3"/>
      <c r="D127" s="44"/>
      <c r="E127" s="58"/>
    </row>
    <row r="128" spans="1:5" s="14" customFormat="1" ht="27">
      <c r="A128" s="2"/>
      <c r="B128" s="38"/>
      <c r="C128" s="3"/>
      <c r="D128" s="44"/>
      <c r="E128" s="58"/>
    </row>
    <row r="129" spans="1:5" s="14" customFormat="1" ht="27">
      <c r="A129" s="2"/>
      <c r="B129" s="38"/>
      <c r="C129" s="3"/>
      <c r="D129" s="44"/>
      <c r="E129" s="58"/>
    </row>
    <row r="130" spans="1:5" s="14" customFormat="1" ht="27">
      <c r="A130" s="2"/>
      <c r="B130" s="38"/>
      <c r="C130" s="3"/>
      <c r="D130" s="44"/>
      <c r="E130" s="58"/>
    </row>
    <row r="131" spans="1:5" s="14" customFormat="1" ht="27">
      <c r="A131" s="2"/>
      <c r="B131" s="38"/>
      <c r="C131" s="3"/>
      <c r="D131" s="44"/>
      <c r="E131" s="58"/>
    </row>
    <row r="132" spans="1:5" s="14" customFormat="1" ht="27">
      <c r="A132" s="2"/>
      <c r="B132" s="38"/>
      <c r="C132" s="3"/>
      <c r="D132" s="44"/>
      <c r="E132" s="58"/>
    </row>
    <row r="133" spans="1:5" s="14" customFormat="1" ht="27">
      <c r="A133" s="2"/>
      <c r="B133" s="38"/>
      <c r="C133" s="3"/>
      <c r="D133" s="44"/>
      <c r="E133" s="58"/>
    </row>
    <row r="134" spans="1:5" s="14" customFormat="1" ht="27">
      <c r="A134" s="2"/>
      <c r="B134" s="38"/>
      <c r="C134" s="3"/>
      <c r="D134" s="44"/>
      <c r="E134" s="58"/>
    </row>
    <row r="135" spans="1:5" s="14" customFormat="1" ht="27">
      <c r="A135" s="2"/>
      <c r="B135" s="38"/>
      <c r="C135" s="3"/>
      <c r="D135" s="44"/>
      <c r="E135" s="58"/>
    </row>
    <row r="136" spans="1:5" s="14" customFormat="1" ht="27">
      <c r="A136" s="2"/>
      <c r="B136" s="38"/>
      <c r="C136" s="3"/>
      <c r="D136" s="44"/>
      <c r="E136" s="58"/>
    </row>
    <row r="137" spans="1:5" s="14" customFormat="1" ht="27">
      <c r="A137" s="2"/>
      <c r="B137" s="38"/>
      <c r="C137" s="3"/>
      <c r="D137" s="44"/>
      <c r="E137" s="58"/>
    </row>
    <row r="138" spans="1:5" s="14" customFormat="1" ht="27">
      <c r="A138" s="2"/>
      <c r="B138" s="38"/>
      <c r="C138" s="3"/>
      <c r="D138" s="44"/>
      <c r="E138" s="58"/>
    </row>
    <row r="139" spans="1:5" s="14" customFormat="1" ht="27">
      <c r="A139" s="2"/>
      <c r="B139" s="38"/>
      <c r="C139" s="3"/>
      <c r="D139" s="44"/>
      <c r="E139" s="58"/>
    </row>
    <row r="140" spans="1:5" s="14" customFormat="1" ht="27">
      <c r="A140" s="2"/>
      <c r="B140" s="38"/>
      <c r="C140" s="3"/>
      <c r="D140" s="44"/>
      <c r="E140" s="58"/>
    </row>
    <row r="141" spans="1:5" s="14" customFormat="1" ht="27">
      <c r="A141" s="2"/>
      <c r="B141" s="38"/>
      <c r="C141" s="3"/>
      <c r="D141" s="44"/>
      <c r="E141" s="58"/>
    </row>
    <row r="142" spans="1:5" s="14" customFormat="1" ht="27">
      <c r="A142" s="2"/>
      <c r="B142" s="38"/>
      <c r="C142" s="3"/>
      <c r="D142" s="44"/>
      <c r="E142" s="58"/>
    </row>
    <row r="143" spans="1:5" s="14" customFormat="1" ht="27">
      <c r="A143" s="2"/>
      <c r="B143" s="38"/>
      <c r="C143" s="3"/>
      <c r="D143" s="44"/>
      <c r="E143" s="58"/>
    </row>
    <row r="144" spans="1:5" s="14" customFormat="1" ht="27">
      <c r="A144" s="2"/>
      <c r="B144" s="38"/>
      <c r="C144" s="3"/>
      <c r="D144" s="44"/>
      <c r="E144" s="58"/>
    </row>
    <row r="145" spans="1:5" s="14" customFormat="1" ht="27">
      <c r="A145" s="2"/>
      <c r="B145" s="38"/>
      <c r="C145" s="3"/>
      <c r="D145" s="44"/>
      <c r="E145" s="58"/>
    </row>
    <row r="146" spans="1:5" s="14" customFormat="1" ht="27">
      <c r="A146" s="2"/>
      <c r="B146" s="38"/>
      <c r="C146" s="3"/>
      <c r="D146" s="44"/>
      <c r="E146" s="58"/>
    </row>
    <row r="147" spans="1:5" s="14" customFormat="1" ht="27">
      <c r="A147" s="2"/>
      <c r="B147" s="38"/>
      <c r="C147" s="3"/>
      <c r="D147" s="44"/>
      <c r="E147" s="58"/>
    </row>
    <row r="148" spans="1:5" s="14" customFormat="1" ht="27">
      <c r="A148" s="2"/>
      <c r="B148" s="38"/>
      <c r="C148" s="3"/>
      <c r="D148" s="44"/>
      <c r="E148" s="58"/>
    </row>
  </sheetData>
  <sheetProtection/>
  <mergeCells count="3">
    <mergeCell ref="D2:E2"/>
    <mergeCell ref="D1:E1"/>
    <mergeCell ref="A4:E4"/>
  </mergeCells>
  <printOptions horizontalCentered="1"/>
  <pageMargins left="0.29" right="0.2" top="0.39" bottom="0" header="0.17" footer="0"/>
  <pageSetup fitToHeight="5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251501</cp:lastModifiedBy>
  <cp:lastPrinted>2020-02-04T12:45:05Z</cp:lastPrinted>
  <dcterms:created xsi:type="dcterms:W3CDTF">2002-03-01T09:58:38Z</dcterms:created>
  <dcterms:modified xsi:type="dcterms:W3CDTF">2020-02-06T10:32:40Z</dcterms:modified>
  <cp:category/>
  <cp:version/>
  <cp:contentType/>
  <cp:contentStatus/>
</cp:coreProperties>
</file>